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44" documentId="13_ncr:1_{F6CB121F-512D-4AA6-A0C1-0FB36C537598}" xr6:coauthVersionLast="47" xr6:coauthVersionMax="47" xr10:uidLastSave="{DBB68E6B-68F9-4FD4-882F-159319D9258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<sst xmlns="http://schemas.openxmlformats.org/spreadsheetml/2006/main" count="178584" uniqueCount="39077">
  <si>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</si>
  <si>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</si>
  <si>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</si>
  <si>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</si>
  <si>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</si>
  <si>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</si>
  <si>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</si>
  <si>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</si>
  <si>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</si>
  <si>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</si>
  <si>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</si>
  <si>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</si>
  <si>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</si>
  <si>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</si>
  <si>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</si>
  <si>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</si>
  <si>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</si>
  <si>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</si>
  <si>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</si>
  <si>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</si>
  <si>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</si>
  <si>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</si>
  <si>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</si>
  <si>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</si>
  <si>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</si>
  <si>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</si>
  <si>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</si>
  <si>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</si>
  <si>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</si>
  <si>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</si>
  <si>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</si>
  <si>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</si>
  <si>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</si>
  <si>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</si>
  <si>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</si>
  <si>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</si>
  <si>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</si>
  <si>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</si>
  <si>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</si>
  <si>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</si>
  <si>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</si>
  <si>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</si>
  <si>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</si>
  <si>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</si>
  <si>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</si>
  <si>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</si>
  <si>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</si>
  <si>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</si>
  <si>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</si>
  <si>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</si>
  <si>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</si>
  <si>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</si>
  <si>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</si>
  <si>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</si>
  <si>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</si>
  <si>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</si>
  <si>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</si>
  <si>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</si>
  <si>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</si>
  <si>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</si>
  <si>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</si>
  <si>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</si>
  <si>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</si>
  <si>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</si>
  <si>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</si>
  <si>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</si>
  <si>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</si>
  <si>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</si>
  <si>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</si>
  <si>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</si>
  <si>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</si>
  <si>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</si>
  <si>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</si>
  <si>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</si>
  <si>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</si>
  <si>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</si>
  <si>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</si>
  <si>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</si>
  <si>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</si>
  <si>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</si>
  <si>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</si>
  <si>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</si>
  <si>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</si>
  <si>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</si>
  <si>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</si>
  <si>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</si>
  <si>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</si>
  <si>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</si>
  <si>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</si>
  <si>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</si>
  <si>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</si>
  <si>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</si>
  <si>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</si>
  <si>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</si>
  <si>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</si>
  <si>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</si>
  <si>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</si>
  <si>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</si>
  <si>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</si>
  <si>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</si>
  <si>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</si>
  <si>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</si>
  <si>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</si>
  <si>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</si>
  <si>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</si>
  <si>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</si>
  <si>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</si>
  <si>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</si>
  <si>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</si>
  <si>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</si>
  <si>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</si>
  <si>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</si>
  <si>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</si>
  <si>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</si>
  <si>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</si>
  <si>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</si>
  <si>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</si>
  <si>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</si>
  <si>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</si>
  <si>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</si>
  <si>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</si>
  <si>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</si>
  <si>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</si>
  <si>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</si>
  <si>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</si>
  <si>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</si>
  <si>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</si>
  <si>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</si>
  <si>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</si>
  <si>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</si>
  <si>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</si>
  <si>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</si>
  <si>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</si>
  <si>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</si>
  <si>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</si>
  <si>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</si>
  <si>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</si>
  <si>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</si>
  <si>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</si>
  <si>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</si>
  <si>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</si>
  <si>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</si>
  <si>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</si>
  <si>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</si>
  <si>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</si>
  <si>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</si>
  <si>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</si>
  <si>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</si>
  <si>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</si>
  <si>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</si>
  <si>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</si>
  <si>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</si>
  <si>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</si>
  <si>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</si>
  <si>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</si>
  <si>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</si>
  <si>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</si>
  <si>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</si>
  <si>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</si>
  <si>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</si>
  <si>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</si>
  <si>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</si>
  <si>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</si>
  <si>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</si>
  <si>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</si>
  <si>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</si>
  <si>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</si>
  <si>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</si>
  <si>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</si>
  <si>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</si>
  <si>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</si>
  <si>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</si>
  <si>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</si>
  <si>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</si>
  <si>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</si>
  <si>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</si>
  <si>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</si>
  <si>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</si>
  <si>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</si>
  <si>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</si>
  <si>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</si>
  <si>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</si>
  <si>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</si>
  <si>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</si>
  <si>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</si>
  <si>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</si>
  <si>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</si>
  <si>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</si>
  <si>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</si>
  <si>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</si>
  <si>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</si>
  <si>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</si>
  <si>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</si>
  <si>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</si>
  <si>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</si>
  <si>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</si>
  <si>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</si>
  <si>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</si>
  <si>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</si>
  <si>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</si>
  <si>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</si>
  <si>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</si>
  <si>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</si>
  <si>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</si>
  <si>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</si>
  <si>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</si>
  <si>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</si>
  <si>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</si>
  <si>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</si>
  <si>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</si>
  <si>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</si>
  <si>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</si>
  <si>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</si>
  <si>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</si>
  <si>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</si>
  <si>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</si>
  <si>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</si>
  <si>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</si>
  <si>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</si>
  <si>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</si>
  <si>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</si>
  <si>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</si>
  <si>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</si>
  <si>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</si>
  <si>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</si>
  <si>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</si>
  <si>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</si>
  <si>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</si>
  <si>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</si>
  <si>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</si>
  <si>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</si>
  <si>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</si>
  <si>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</si>
  <si>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</si>
  <si>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</si>
  <si>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</si>
  <si>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</si>
  <si>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</si>
  <si>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</si>
  <si>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</si>
  <si>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</si>
  <si>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</si>
  <si>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</si>
  <si>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</si>
  <si>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</si>
  <si>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</si>
  <si>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</si>
  <si>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</si>
  <si>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</si>
  <si>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</si>
  <si>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</si>
  <si>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</si>
  <si>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</si>
  <si>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</si>
  <si>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</si>
  <si>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</si>
  <si>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</si>
  <si>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</si>
  <si>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</si>
  <si>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</si>
  <si>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</si>
  <si>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</si>
  <si>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</si>
  <si>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</si>
  <si>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</si>
  <si>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</si>
  <si>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</si>
  <si>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</si>
  <si>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</si>
  <si>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</si>
  <si>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</si>
  <si>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</si>
  <si>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</si>
  <si>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</si>
  <si>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</si>
  <si>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</si>
  <si>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</si>
  <si>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</si>
  <si>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</si>
  <si>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</si>
  <si>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</si>
  <si>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</si>
  <si>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</si>
  <si>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</si>
  <si>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</si>
  <si>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</si>
  <si>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</si>
  <si>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</si>
  <si>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</si>
  <si>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</si>
  <si>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</si>
  <si>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</si>
  <si>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</si>
  <si>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</si>
  <si>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</si>
  <si>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</si>
  <si>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</si>
  <si>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</si>
  <si>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</si>
  <si>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</si>
  <si>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</si>
  <si>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</si>
  <si>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</si>
  <si>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</si>
  <si>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</si>
  <si>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</si>
  <si>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</si>
  <si>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</si>
  <si>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</si>
  <si>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</si>
  <si>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</si>
  <si>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</si>
  <si>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</si>
  <si>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</si>
  <si>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</si>
  <si>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</si>
  <si>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</si>
  <si>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</si>
  <si>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</si>
  <si>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</si>
  <si>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</si>
  <si>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</si>
  <si>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</si>
  <si>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</si>
  <si>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</si>
  <si>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</si>
  <si>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</si>
  <si>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</si>
  <si>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</si>
  <si>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</si>
  <si>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</si>
  <si>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</si>
  <si>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</si>
  <si>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</si>
  <si>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</si>
  <si>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</si>
  <si>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</si>
  <si>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</si>
  <si>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</si>
  <si>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</si>
  <si>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</si>
  <si>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</si>
  <si>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</si>
  <si>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</si>
  <si>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</si>
  <si>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</si>
  <si>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</si>
  <si>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</si>
  <si>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</si>
  <si>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</si>
  <si>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</si>
  <si>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</si>
  <si>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</si>
  <si>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</si>
  <si>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</si>
  <si>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</si>
  <si>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</si>
  <si>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</si>
  <si>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</si>
  <si>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</si>
  <si>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</si>
  <si>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</si>
  <si>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</si>
  <si>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</si>
  <si>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</si>
  <si>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</si>
  <si>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</si>
  <si>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</si>
  <si>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</si>
  <si>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</si>
  <si>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</si>
  <si>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</si>
  <si>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</si>
  <si>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</si>
  <si>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</si>
  <si>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</si>
  <si>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</si>
  <si>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</si>
  <si>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</si>
  <si>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</si>
  <si>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</si>
  <si>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</si>
  <si>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</si>
  <si>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</si>
  <si>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</si>
  <si>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</si>
  <si>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</si>
  <si>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</si>
  <si>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</si>
  <si>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</si>
  <si>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</si>
  <si>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</si>
  <si>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</si>
  <si>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</si>
  <si>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</si>
  <si>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</si>
  <si>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</si>
  <si>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</si>
  <si>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</si>
  <si>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</si>
  <si>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</si>
  <si>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</si>
  <si>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</si>
  <si>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</si>
  <si>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</si>
  <si>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</si>
  <si>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</si>
  <si>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</si>
  <si>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</si>
  <si>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</si>
  <si>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</si>
  <si>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</si>
  <si>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</si>
  <si>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</si>
  <si>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</si>
  <si>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</si>
  <si>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</si>
  <si>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</si>
  <si>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</si>
  <si>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</si>
  <si>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</si>
  <si>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</si>
  <si>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</si>
  <si>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</si>
  <si>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</si>
  <si>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</si>
  <si>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</si>
  <si>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</si>
  <si>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</si>
  <si>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</si>
  <si>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</si>
  <si>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</si>
  <si>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</si>
  <si>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</si>
  <si>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</si>
  <si>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</si>
  <si>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</si>
  <si>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</si>
  <si>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</si>
  <si>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</si>
  <si>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</si>
  <si>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</si>
  <si>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</si>
  <si>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</si>
  <si>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</si>
  <si>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</si>
  <si>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</si>
  <si>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</si>
  <si>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</si>
  <si>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</si>
  <si>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</si>
  <si>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</si>
  <si>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</si>
  <si>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</si>
  <si>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</si>
  <si>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</si>
  <si>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</si>
  <si>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</si>
  <si>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</si>
  <si>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</si>
  <si>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</si>
  <si>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</si>
  <si>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</si>
  <si>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</si>
  <si>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</si>
  <si>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</si>
  <si>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</si>
  <si>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</si>
  <si>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</si>
  <si>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</si>
  <si>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</si>
  <si>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</si>
  <si>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</si>
  <si>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</si>
  <si>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</si>
  <si>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</si>
  <si>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</si>
  <si>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</si>
  <si>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</si>
  <si>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</si>
  <si>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</si>
  <si>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</si>
  <si>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</si>
  <si>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</si>
  <si>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</si>
  <si>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</si>
  <si>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</si>
  <si>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</si>
  <si>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</si>
  <si>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</si>
  <si>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</si>
  <si>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</si>
  <si>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</si>
  <si>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</si>
  <si>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</si>
  <si>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</si>
  <si>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</si>
  <si>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</si>
  <si>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</si>
  <si>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</si>
  <si>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</si>
  <si>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</si>
  <si>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</si>
  <si>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</si>
  <si>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</si>
  <si>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</si>
  <si>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</si>
  <si>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</si>
  <si>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</si>
  <si>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</si>
  <si>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</si>
  <si>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</si>
  <si>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</si>
  <si>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</si>
  <si>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</si>
  <si>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</si>
  <si>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</si>
  <si>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</si>
  <si>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</si>
  <si>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</si>
  <si>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</si>
  <si>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</si>
  <si>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</si>
  <si>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</si>
  <si>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</si>
  <si>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</si>
  <si>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</si>
  <si>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</si>
  <si>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</si>
  <si>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</si>
  <si>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</si>
  <si>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</si>
  <si>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</si>
  <si>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</si>
  <si>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</si>
  <si>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</si>
  <si>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</si>
  <si>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</si>
  <si>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</si>
  <si>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</si>
  <si>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</si>
  <si>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</si>
  <si>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</si>
  <si>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</si>
  <si>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</si>
  <si>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</si>
  <si>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</si>
  <si>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</si>
  <si>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</si>
  <si>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</si>
  <si>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</si>
  <si>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</si>
  <si>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</si>
  <si>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</si>
  <si>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</si>
  <si>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</si>
  <si>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</si>
  <si>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</si>
  <si>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</si>
  <si>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</si>
  <si>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</si>
  <si>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</si>
  <si>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</si>
  <si>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</si>
  <si>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</si>
  <si>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</si>
  <si>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</si>
  <si>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</si>
  <si>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</si>
  <si>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</si>
  <si>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</si>
  <si>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</si>
  <si>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</si>
  <si>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</si>
  <si>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</si>
  <si>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</si>
  <si>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</si>
  <si>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</si>
  <si>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</si>
  <si>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</si>
  <si>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</si>
  <si>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</si>
  <si>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</si>
  <si>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</si>
  <si>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</si>
  <si>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</si>
  <si>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</si>
  <si>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</si>
  <si>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</si>
  <si>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</si>
  <si>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</si>
  <si>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</si>
  <si>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</si>
  <si>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</si>
  <si>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</si>
  <si>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</si>
  <si>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</si>
  <si>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</si>
  <si>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</si>
  <si>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</si>
  <si>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</si>
  <si>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</si>
  <si>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</si>
  <si>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</si>
  <si>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</si>
  <si>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</si>
  <si>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</si>
  <si>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</si>
  <si>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</si>
  <si>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</si>
  <si>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</si>
  <si>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</si>
  <si>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</si>
  <si>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</si>
  <si>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</si>
  <si>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</si>
  <si>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</si>
  <si>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</si>
  <si>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</si>
  <si>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</si>
  <si>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</si>
  <si>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</si>
  <si>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</si>
  <si>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</si>
  <si>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</si>
  <si>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</si>
  <si>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</si>
  <si>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</si>
  <si>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</si>
  <si>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</si>
  <si>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</si>
  <si>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</si>
  <si>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</si>
  <si>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</si>
  <si>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</si>
  <si>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</si>
  <si>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</si>
  <si>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</si>
  <si>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</si>
  <si>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</si>
  <si>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</si>
  <si>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</si>
  <si>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</si>
  <si>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</si>
  <si>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</si>
  <si>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</si>
  <si>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</si>
  <si>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</si>
  <si>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</si>
  <si>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</si>
  <si>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</si>
  <si>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</si>
  <si>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</si>
  <si>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</si>
  <si>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</si>
  <si>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</si>
  <si>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</si>
  <si>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</si>
  <si>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</si>
  <si>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</si>
  <si>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</si>
  <si>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</si>
  <si>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</si>
  <si>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</si>
  <si>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</si>
  <si>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</si>
  <si>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</si>
  <si>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</si>
  <si>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</si>
  <si>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</si>
  <si>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</si>
  <si>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</si>
  <si>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</si>
  <si>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</si>
  <si>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</si>
  <si>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</si>
  <si>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</si>
  <si>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</si>
  <si>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</si>
  <si>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</si>
  <si>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</si>
  <si>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</si>
  <si>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</si>
  <si>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</si>
  <si>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</si>
  <si>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</si>
  <si>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</si>
  <si>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</si>
  <si>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</si>
  <si>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</si>
  <si>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</si>
  <si>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</si>
  <si>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</si>
  <si>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</si>
  <si>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</si>
  <si>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</si>
  <si>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</si>
  <si>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</si>
  <si>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</si>
  <si>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</si>
  <si>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</si>
  <si>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</si>
  <si>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</si>
  <si>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</si>
  <si>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</si>
  <si>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</si>
  <si>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</si>
  <si>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</si>
  <si>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</si>
  <si>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</si>
  <si>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</si>
  <si>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</si>
  <si>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</si>
  <si>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</si>
  <si>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</si>
  <si>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</si>
  <si>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</si>
  <si>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</si>
  <si>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</si>
  <si>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</si>
  <si>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</si>
  <si>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</si>
  <si>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</si>
  <si>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</si>
  <si>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</si>
  <si>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</si>
  <si>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</si>
  <si>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</si>
  <si>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</si>
  <si>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</si>
  <si>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</si>
  <si>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</si>
  <si>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</si>
  <si>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</si>
  <si>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</si>
  <si>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</si>
  <si>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</si>
  <si>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</si>
  <si>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</si>
  <si>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</si>
  <si>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</si>
  <si>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</si>
  <si>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</si>
  <si>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</si>
  <si>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</si>
  <si>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</si>
  <si>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</si>
  <si>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</si>
  <si>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</si>
  <si>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</si>
  <si>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</si>
  <si>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</si>
  <si>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</si>
  <si>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</si>
  <si>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</si>
  <si>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</si>
  <si>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</si>
  <si>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</si>
  <si>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</si>
  <si>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</si>
  <si>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</si>
  <si>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</si>
  <si>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</si>
  <si>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</si>
  <si>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</si>
  <si>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</si>
  <si>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</si>
  <si>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</si>
  <si>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</si>
  <si>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</si>
  <si>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</si>
  <si>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</si>
  <si>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</si>
  <si>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</si>
  <si>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</si>
  <si>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</si>
  <si>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</si>
  <si>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</si>
  <si>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</si>
  <si>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</si>
  <si>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</si>
  <si>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</si>
  <si>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</si>
  <si>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</si>
  <si>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</si>
  <si>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</si>
  <si>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</si>
  <si>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</si>
  <si>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</si>
  <si>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</si>
  <si>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</si>
  <si>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</si>
  <si>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</si>
  <si>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</si>
  <si>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</si>
  <si>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</si>
  <si>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</si>
  <si>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</si>
  <si>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</si>
  <si>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</si>
  <si>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</si>
  <si>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</si>
  <si>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</si>
  <si>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</si>
  <si>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</si>
  <si>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</si>
  <si>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</si>
  <si>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</si>
  <si>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</si>
  <si>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</si>
  <si>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</si>
  <si>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</si>
  <si>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</si>
  <si>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</si>
  <si>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</si>
  <si>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</si>
  <si>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</si>
  <si>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</si>
  <si>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</si>
  <si>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</si>
  <si>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</si>
  <si>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</si>
  <si>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</si>
  <si>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</si>
  <si>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</si>
  <si>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</si>
  <si>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</si>
  <si>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</si>
  <si>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</si>
  <si>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</si>
  <si>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</si>
  <si>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</si>
  <si>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</si>
  <si>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</si>
  <si>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</si>
  <si>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</si>
  <si>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</si>
  <si>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</si>
  <si>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</si>
  <si>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</si>
  <si>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</si>
  <si>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</si>
  <si>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</si>
  <si>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</si>
  <si>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</si>
  <si>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</si>
  <si>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</si>
  <si>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</si>
  <si>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</si>
  <si>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</si>
  <si>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</si>
  <si>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</si>
  <si>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</si>
  <si>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</si>
  <si>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</si>
  <si>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</si>
  <si>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</si>
  <si>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</si>
  <si>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</si>
  <si>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</si>
  <si>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</si>
  <si>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</si>
  <si>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</si>
  <si>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</si>
  <si>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</si>
  <si>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</si>
  <si>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</si>
  <si>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</si>
  <si>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</si>
  <si>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</si>
  <si>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</si>
  <si>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</si>
  <si>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</si>
  <si>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</si>
  <si>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</si>
  <si>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</si>
  <si>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</si>
  <si>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</si>
  <si>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</si>
  <si>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</si>
  <si>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</si>
  <si>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</si>
  <si>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</si>
  <si>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</si>
  <si>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</si>
  <si>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</si>
  <si>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</si>
  <si>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</si>
  <si>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</si>
  <si>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</si>
  <si>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</si>
  <si>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</si>
  <si>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</si>
  <si>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</si>
  <si>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</si>
  <si>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</si>
  <si>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</si>
  <si>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</si>
  <si>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</si>
  <si>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</si>
  <si>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</si>
  <si>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</si>
  <si>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</si>
  <si>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</si>
  <si>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</si>
  <si>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</si>
  <si>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</si>
  <si>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</si>
  <si>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</si>
  <si>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</si>
  <si>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</si>
  <si>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</si>
  <si>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</si>
  <si>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</si>
  <si>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</si>
  <si>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</si>
  <si>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</si>
  <si>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</si>
  <si>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</si>
  <si>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</si>
  <si>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</si>
  <si>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</si>
  <si>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</si>
  <si>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</si>
  <si>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</si>
  <si>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</si>
  <si>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</si>
  <si>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</si>
  <si>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</si>
  <si>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</si>
  <si>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</si>
  <si>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</si>
  <si>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</si>
  <si>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</si>
  <si>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</si>
  <si>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</si>
  <si>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</si>
  <si>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</si>
  <si>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</si>
  <si>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</si>
  <si>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</si>
  <si>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</si>
  <si>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</si>
  <si>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</si>
  <si>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</si>
  <si>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</si>
  <si>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</si>
  <si>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</si>
  <si>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</si>
  <si>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</si>
  <si>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</si>
  <si>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</si>
  <si>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</si>
  <si>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</si>
  <si>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</si>
  <si>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</si>
  <si>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</si>
  <si>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</si>
  <si>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</si>
  <si>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</si>
  <si>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</si>
  <si>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</si>
  <si>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</si>
  <si>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</si>
  <si>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</si>
  <si>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</si>
  <si>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</si>
  <si>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</si>
  <si>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</si>
  <si>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</si>
  <si>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</si>
  <si>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</si>
  <si>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</si>
  <si>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</si>
  <si>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</si>
  <si>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</si>
  <si>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</si>
  <si>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</si>
  <si>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</si>
  <si>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</si>
  <si>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</si>
  <si>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</si>
  <si>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</si>
  <si>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</si>
  <si>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</si>
  <si>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</si>
  <si>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</si>
  <si>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</si>
  <si>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</si>
  <si>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</si>
  <si>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</si>
  <si>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</si>
  <si>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</si>
  <si>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</si>
  <si>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</si>
  <si>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</si>
  <si>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</si>
  <si>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</si>
  <si>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</si>
  <si>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</si>
  <si>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</si>
  <si>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</si>
  <si>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</si>
  <si>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</si>
  <si>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</si>
  <si>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</si>
  <si>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</si>
  <si>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</si>
  <si>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</si>
  <si>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</si>
  <si>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</si>
  <si>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</si>
  <si>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</si>
  <si>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</si>
  <si>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</si>
  <si>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</si>
  <si>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</si>
  <si>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</si>
  <si>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</si>
  <si>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</si>
  <si>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</si>
  <si>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</si>
  <si>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</si>
  <si>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</si>
  <si>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</si>
  <si>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</si>
  <si>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</si>
  <si>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</si>
  <si>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</si>
  <si>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</si>
  <si>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</si>
  <si>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</si>
  <si>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</si>
  <si>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</si>
  <si>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</si>
  <si>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</si>
  <si>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</si>
  <si>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</si>
  <si>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</si>
  <si>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</si>
  <si>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</si>
  <si>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</si>
  <si>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</si>
  <si>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</si>
  <si>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</si>
  <si>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</si>
  <si>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</si>
  <si>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</si>
  <si>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</si>
  <si>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</si>
  <si>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</si>
  <si>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</si>
  <si>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</si>
  <si>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</si>
  <si>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</si>
  <si>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</si>
  <si>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</si>
  <si>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</si>
  <si>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</si>
  <si>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</si>
  <si>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</si>
  <si>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</si>
  <si>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</si>
  <si>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</si>
  <si>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</si>
  <si>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</si>
  <si>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</si>
  <si>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</si>
  <si>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</si>
  <si>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</si>
  <si>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</si>
  <si>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</si>
  <si>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</si>
  <si>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</si>
  <si>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</si>
  <si>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</si>
  <si>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</si>
  <si>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</si>
  <si>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</si>
  <si>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</si>
  <si>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</si>
  <si>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</si>
  <si>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</si>
  <si>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</si>
  <si>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</si>
  <si>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</si>
  <si>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</si>
  <si>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</si>
  <si>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</si>
  <si>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</si>
  <si>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</si>
  <si>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</si>
  <si>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</si>
  <si>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</si>
  <si>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</si>
  <si>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</si>
  <si>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</si>
  <si>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</si>
  <si>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</si>
  <si>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</si>
  <si>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</si>
  <si>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</si>
  <si>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</si>
  <si>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</si>
  <si>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</si>
  <si>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</si>
  <si>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</si>
  <si>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</si>
  <si>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</si>
  <si>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</si>
  <si>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</si>
  <si>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</si>
  <si>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</si>
  <si>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</si>
  <si>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</si>
  <si>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</si>
  <si>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</si>
  <si>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</si>
  <si>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</si>
  <si>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</si>
  <si>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</si>
  <si>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</si>
  <si>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</si>
  <si>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</si>
  <si>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</si>
  <si>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</si>
  <si>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</si>
  <si>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</si>
  <si>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</si>
  <si>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</si>
  <si>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</si>
  <si>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</si>
  <si>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</si>
  <si>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</si>
  <si>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</si>
  <si>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</si>
  <si>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</si>
  <si>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</si>
  <si>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</si>
  <si>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</si>
  <si>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</si>
  <si>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</si>
  <si>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</si>
  <si>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</si>
  <si>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</si>
  <si>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</si>
  <si>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</si>
  <si>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</si>
  <si>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</si>
  <si>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</si>
  <si>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</si>
  <si>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</si>
  <si>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</si>
  <si>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</si>
  <si>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</si>
  <si>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</si>
  <si>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</si>
  <si>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</si>
  <si>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</si>
  <si>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</si>
  <si>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</si>
  <si>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</si>
  <si>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</si>
  <si>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</si>
  <si>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</si>
  <si>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</si>
  <si>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</si>
  <si>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</si>
  <si>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</si>
  <si>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</si>
  <si>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</si>
  <si>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</si>
  <si>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</si>
  <si>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</si>
  <si>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</si>
  <si>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</si>
  <si>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</si>
  <si>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</si>
  <si>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</si>
  <si>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</si>
  <si>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</si>
  <si>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</si>
  <si>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</si>
  <si>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</si>
  <si>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</si>
  <si>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</si>
  <si>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</si>
  <si>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</si>
  <si>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</si>
  <si>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</si>
  <si>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</si>
  <si>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</si>
  <si>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</si>
  <si>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</si>
  <si>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</si>
  <si>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</si>
  <si>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</si>
  <si>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</si>
  <si>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</si>
  <si>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</si>
  <si>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</si>
  <si>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</si>
  <si>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</si>
  <si>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</si>
  <si>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</si>
  <si>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</si>
  <si>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</si>
  <si>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</si>
  <si>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</si>
  <si>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</si>
  <si>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</si>
  <si>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</si>
  <si>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</si>
  <si>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</si>
  <si>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</si>
  <si>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</si>
  <si>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</si>
  <si>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</si>
  <si>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</si>
  <si>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</si>
  <si>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</si>
  <si>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</si>
  <si>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</si>
  <si>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</si>
  <si>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</si>
  <si>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</si>
  <si>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</si>
  <si>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</si>
  <si>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</si>
  <si>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</si>
  <si>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</si>
  <si>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</si>
  <si>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</si>
  <si>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</si>
  <si>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</si>
  <si>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</si>
  <si>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</si>
  <si>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</si>
  <si>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</si>
  <si>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</si>
  <si>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</si>
  <si>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</si>
  <si>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</si>
  <si>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</si>
  <si>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</si>
  <si>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</si>
  <si>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</si>
  <si>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</si>
  <si>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</si>
  <si>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</si>
  <si>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</si>
  <si>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</si>
  <si>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</si>
  <si>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</si>
  <si>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</si>
  <si>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</si>
  <si>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</si>
  <si>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</si>
  <si>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</si>
  <si>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</si>
  <si>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</si>
  <si>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</si>
  <si>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</si>
  <si>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</si>
  <si>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</si>
  <si>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</si>
  <si>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</si>
  <si>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</si>
  <si>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</si>
  <si>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</si>
  <si>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</si>
  <si>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</si>
  <si>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</si>
  <si>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</si>
  <si>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</si>
  <si>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</si>
  <si>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</si>
  <si>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</si>
  <si>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</si>
  <si>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</si>
  <si>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</si>
  <si>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</si>
  <si>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</si>
  <si>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</si>
  <si>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</si>
  <si>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</si>
  <si>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</si>
  <si>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</si>
  <si>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</si>
  <si>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</si>
  <si>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</si>
  <si>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</si>
  <si>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</si>
  <si>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</si>
  <si>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</si>
  <si>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</si>
  <si>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</si>
  <si>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</si>
  <si>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</si>
  <si>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</si>
  <si>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</si>
  <si>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</si>
  <si>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</si>
  <si>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</si>
  <si>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</si>
  <si>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</si>
  <si>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</si>
  <si>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</si>
  <si>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</si>
  <si>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</si>
  <si>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</si>
  <si>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</si>
  <si>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</si>
  <si>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</si>
  <si>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</si>
  <si>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</si>
  <si>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</si>
  <si>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</si>
  <si>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</si>
  <si>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</si>
  <si>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</si>
  <si>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</si>
  <si>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</si>
  <si>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</si>
  <si>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</si>
  <si>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</si>
  <si>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</si>
  <si>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</si>
  <si>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</si>
  <si>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</si>
  <si>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</si>
  <si>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</si>
  <si>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</si>
  <si>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</si>
  <si>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</si>
  <si>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</si>
  <si>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</si>
  <si>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</si>
  <si>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</si>
  <si>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</si>
  <si>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</si>
  <si>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</si>
  <si>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</si>
  <si>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</si>
  <si>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</si>
  <si>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</si>
  <si>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</si>
  <si>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</si>
  <si>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</si>
  <si>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</si>
  <si>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</si>
  <si>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</si>
  <si>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</si>
  <si>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</si>
  <si>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</si>
  <si>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</si>
  <si>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</si>
  <si>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</si>
  <si>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</si>
  <si>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</si>
  <si>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</si>
  <si>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</si>
  <si>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</si>
  <si>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</si>
  <si>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</si>
  <si>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</si>
  <si>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</si>
  <si>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</si>
  <si>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</si>
  <si>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</si>
  <si>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</si>
  <si>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</si>
  <si>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</si>
  <si>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</si>
  <si>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</si>
  <si>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</si>
  <si>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</si>
  <si>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</si>
  <si>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</si>
  <si>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</si>
  <si>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</si>
  <si>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</si>
  <si>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</si>
  <si>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</si>
  <si>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</si>
  <si>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</si>
  <si>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</si>
  <si>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</si>
  <si>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</si>
  <si>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</si>
  <si>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</si>
  <si>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</si>
  <si>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</si>
  <si>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</si>
  <si>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</si>
  <si>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</si>
  <si>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</si>
  <si>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</si>
  <si>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</si>
  <si>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</si>
  <si>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</si>
  <si>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</si>
  <si>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</si>
  <si>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</si>
  <si>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</si>
  <si>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</si>
  <si>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</si>
  <si>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</si>
  <si>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</si>
  <si>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</si>
  <si>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</si>
  <si>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</si>
  <si>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</si>
  <si>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</si>
  <si>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</si>
  <si>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</si>
  <si>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</si>
  <si>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</si>
  <si>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</si>
  <si>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</si>
  <si>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</si>
  <si>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</si>
  <si>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</si>
  <si>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</si>
  <si>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</si>
  <si>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</si>
  <si>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</si>
  <si>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</si>
  <si>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</si>
  <si>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</si>
  <si>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</si>
  <si>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</si>
  <si>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</si>
  <si>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</si>
  <si>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</si>
  <si>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</si>
  <si>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</si>
  <si>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</si>
  <si>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</si>
  <si>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</si>
  <si>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</si>
  <si>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</si>
  <si>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</si>
  <si>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</si>
  <si>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</si>
  <si>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</si>
  <si>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</si>
  <si>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</si>
  <si>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</si>
  <si>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</si>
  <si>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</si>
  <si>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</si>
  <si>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</si>
  <si>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</si>
  <si>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</si>
  <si>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</si>
  <si>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</si>
  <si>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</si>
  <si>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</si>
  <si>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</si>
  <si>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</si>
  <si>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</si>
  <si>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</si>
  <si>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</si>
  <si>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</si>
  <si>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</si>
  <si>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</si>
  <si>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</si>
  <si>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</si>
  <si>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</si>
  <si>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</si>
  <si>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</si>
  <si>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</si>
  <si>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</si>
  <si>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</si>
  <si>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</si>
  <si>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</si>
  <si>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</si>
  <si>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</si>
  <si>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</si>
  <si>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</si>
  <si>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</si>
  <si>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</si>
  <si>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</si>
  <si>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</si>
  <si>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</si>
  <si>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</si>
  <si>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</si>
  <si>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</si>
  <si>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</si>
  <si>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</si>
  <si>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</si>
  <si>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</si>
  <si>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</si>
  <si>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</si>
  <si>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</si>
  <si>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</si>
  <si>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</si>
  <si>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</si>
  <si>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</si>
  <si>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</si>
  <si>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</si>
  <si>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</si>
  <si>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</si>
  <si>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</si>
  <si>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</si>
  <si>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</si>
  <si>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</si>
  <si>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</si>
  <si>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</si>
  <si>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</si>
  <si>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</si>
  <si>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</si>
  <si>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</si>
  <si>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</si>
  <si>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</si>
  <si>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</si>
  <si>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</si>
  <si>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</si>
  <si>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</si>
  <si>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</si>
  <si>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</si>
  <si>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</si>
  <si>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</si>
  <si>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</si>
  <si>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</si>
  <si>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</si>
  <si>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</si>
  <si>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</si>
  <si>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</si>
  <si>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</si>
  <si>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</si>
  <si>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</si>
  <si>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</si>
  <si>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</si>
  <si>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</si>
  <si>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</si>
  <si>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</si>
  <si>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</si>
  <si>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</si>
  <si>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</si>
  <si>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</si>
  <si>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</si>
  <si>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</si>
  <si>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</si>
  <si>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</si>
  <si>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</si>
  <si>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</si>
  <si>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</si>
  <si>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</si>
  <si>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</si>
  <si>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</si>
  <si>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</si>
  <si>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</si>
  <si>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</si>
  <si>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</si>
  <si>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</si>
  <si>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</si>
  <si>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</si>
  <si>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</si>
  <si>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</si>
  <si>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</si>
  <si>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</si>
  <si>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</si>
  <si>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</si>
  <si>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</si>
  <si>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</si>
  <si>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</si>
  <si>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</si>
  <si>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</si>
  <si>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</si>
  <si>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</si>
  <si>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</si>
  <si>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</si>
  <si>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</si>
  <si>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</si>
  <si>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</si>
  <si>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</si>
  <si>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</si>
  <si>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</si>
  <si>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</si>
  <si>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</si>
  <si>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</si>
  <si>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</si>
  <si>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</si>
  <si>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</si>
  <si>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</si>
  <si>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</si>
  <si>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</si>
  <si>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</si>
  <si>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</si>
  <si>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</si>
  <si>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</si>
  <si>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</si>
  <si>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</si>
  <si>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</si>
  <si>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</si>
  <si>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</si>
  <si>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</si>
  <si>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</si>
  <si>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</si>
  <si>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</si>
  <si>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</si>
  <si>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</si>
  <si>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</si>
  <si>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</si>
  <si>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</si>
  <si>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</si>
  <si>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</si>
  <si>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</si>
  <si>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</si>
  <si>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</si>
  <si>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</si>
  <si>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</si>
  <si>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</si>
  <si>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</si>
  <si>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</si>
  <si>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</si>
  <si>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</si>
  <si>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</si>
  <si>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</si>
  <si>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</si>
  <si>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</si>
  <si>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</si>
  <si>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</si>
  <si>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</si>
  <si>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</si>
  <si>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</si>
  <si>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</si>
  <si>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</si>
  <si>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</si>
  <si>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</si>
  <si>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</si>
  <si>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</si>
  <si>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</si>
  <si>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</si>
  <si>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</si>
  <si>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</si>
  <si>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</si>
  <si>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</si>
  <si>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</si>
  <si>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</si>
  <si>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</si>
  <si>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</si>
  <si>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</si>
  <si>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</si>
  <si>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</si>
  <si>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</si>
  <si>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</si>
  <si>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</si>
  <si>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</si>
  <si>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</si>
  <si>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</si>
  <si>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</si>
  <si>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</si>
  <si>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</si>
  <si>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</si>
  <si>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</si>
  <si>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</si>
  <si>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</si>
  <si>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</si>
  <si>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</si>
  <si>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</si>
  <si>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</si>
  <si>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</si>
  <si>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</si>
  <si>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</si>
  <si>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</si>
  <si>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</si>
  <si>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</si>
  <si>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</si>
  <si>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</si>
  <si>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</si>
  <si>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</si>
  <si>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</si>
  <si>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</si>
  <si>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</si>
  <si>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</si>
  <si>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</si>
  <si>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</si>
  <si>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</si>
  <si>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</si>
  <si>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</si>
  <si>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</si>
  <si>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</si>
  <si>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</si>
  <si>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</si>
  <si>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</si>
  <si>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</si>
  <si>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</si>
  <si>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</si>
  <si>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</si>
  <si>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</si>
  <si>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</si>
  <si>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</si>
  <si>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</si>
  <si>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</si>
  <si>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</si>
  <si>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</si>
  <si>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</si>
  <si>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</si>
  <si>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</si>
  <si>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</si>
  <si>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</si>
  <si>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</si>
  <si>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</si>
  <si>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</si>
  <si>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</si>
  <si>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</si>
  <si>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</si>
  <si>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</si>
  <si>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</si>
  <si>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</si>
  <si>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</si>
  <si>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</si>
  <si>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</si>
  <si>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</si>
  <si>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</si>
  <si>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</si>
  <si>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</si>
  <si>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</si>
  <si>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</si>
  <si>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</si>
  <si>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</si>
  <si>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</si>
  <si>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</si>
  <si>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</si>
  <si>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</si>
  <si>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</si>
  <si>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</si>
  <si>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</si>
  <si>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</si>
  <si>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</si>
  <si>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</si>
  <si>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</si>
  <si>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</si>
  <si>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</si>
  <si>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</si>
  <si>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</si>
  <si>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</si>
  <si>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</si>
  <si>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</si>
  <si>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</si>
  <si>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</si>
  <si>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</si>
  <si>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</si>
  <si>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</si>
  <si>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</si>
  <si>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</si>
  <si>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</si>
  <si>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</si>
  <si>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</si>
  <si>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</si>
  <si>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</si>
  <si>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</si>
  <si>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</si>
  <si>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</si>
  <si>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</si>
  <si>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</si>
  <si>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</si>
  <si>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</si>
  <si>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</si>
  <si>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</si>
  <si>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</si>
  <si>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</si>
  <si>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</si>
  <si>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</si>
  <si>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</si>
  <si>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</si>
  <si>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</si>
  <si>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</si>
  <si>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</si>
  <si>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</si>
  <si>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</si>
  <si>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</si>
  <si>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</si>
  <si>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</si>
  <si>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</si>
  <si>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</si>
  <si>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</si>
  <si>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</si>
  <si>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</si>
  <si>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</si>
  <si>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</si>
  <si>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</si>
  <si>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</si>
  <si>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</si>
  <si>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</si>
  <si>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</si>
  <si>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</si>
  <si>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</si>
  <si>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</si>
  <si>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</si>
  <si>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</si>
  <si>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</si>
  <si>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</si>
  <si>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</si>
  <si>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</si>
  <si>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</si>
  <si>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</si>
  <si>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</si>
  <si>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</si>
  <si>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</si>
  <si>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</si>
  <si>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</si>
  <si>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</si>
  <si>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</si>
  <si>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</si>
  <si>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</si>
  <si>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</si>
  <si>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</si>
  <si>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</si>
  <si>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</si>
  <si>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</si>
  <si>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</si>
  <si>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</si>
  <si>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</si>
  <si>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</si>
  <si>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</si>
  <si>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</si>
  <si>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</si>
  <si>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</si>
  <si>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</si>
  <si>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</si>
  <si>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</si>
  <si>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</si>
  <si>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</si>
  <si>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</si>
  <si>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</si>
  <si>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</si>
  <si>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</si>
  <si>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</si>
  <si>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</si>
  <si>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</si>
  <si>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</si>
  <si>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</si>
  <si>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</si>
  <si>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</si>
  <si>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</si>
  <si>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</si>
  <si>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</si>
  <si>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</si>
  <si>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</si>
  <si>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</si>
  <si>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</si>
  <si>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</si>
  <si>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</si>
  <si>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</si>
  <si>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</si>
  <si>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</si>
  <si>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</si>
  <si>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</si>
  <si>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</si>
  <si>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</si>
  <si>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</si>
  <si>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</si>
  <si>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</si>
  <si>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</si>
  <si>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</si>
  <si>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</si>
  <si>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</si>
  <si>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</si>
  <si>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</si>
  <si>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</si>
  <si>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</si>
  <si>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</si>
  <si>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</si>
  <si>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</si>
  <si>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</si>
  <si>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</si>
  <si>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</si>
  <si>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</si>
  <si>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</si>
  <si>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</si>
  <si>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</si>
  <si>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</si>
  <si>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</si>
  <si>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</si>
  <si>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</si>
  <si>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</si>
  <si>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</si>
  <si>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</si>
  <si>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</si>
  <si>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</si>
  <si>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</si>
  <si>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</si>
  <si>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</si>
  <si>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</si>
  <si>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</si>
  <si>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</si>
  <si>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</si>
  <si>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</si>
  <si>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</si>
  <si>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</si>
  <si>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</si>
  <si>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</si>
  <si>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</si>
  <si>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</si>
  <si>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</si>
  <si>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</si>
  <si>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</si>
  <si>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</si>
  <si>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</si>
  <si>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</si>
  <si>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</si>
  <si>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</si>
  <si>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</si>
  <si>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</si>
  <si>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</si>
  <si>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</si>
  <si>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</si>
  <si>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</si>
  <si>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</si>
  <si>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</si>
  <si>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</si>
  <si>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</si>
  <si>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</si>
  <si>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</si>
  <si>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</si>
  <si>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</si>
  <si>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</si>
  <si>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</si>
  <si>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</si>
  <si>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</si>
  <si>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</si>
  <si>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</si>
  <si>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</si>
  <si>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</si>
  <si>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</si>
  <si>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</si>
  <si>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</si>
  <si>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</si>
  <si>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</si>
  <si>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</si>
  <si>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</si>
  <si>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</si>
  <si>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</si>
  <si>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</si>
  <si>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</si>
  <si>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</si>
  <si>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</si>
  <si>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</si>
  <si>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</si>
  <si>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</si>
  <si>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</si>
  <si>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</si>
  <si>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</si>
  <si>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</si>
  <si>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</si>
  <si>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</si>
  <si>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</si>
  <si>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</si>
  <si>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</si>
  <si>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</si>
  <si>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</si>
  <si>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</si>
  <si>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</si>
  <si>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</si>
  <si>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</si>
  <si>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</si>
  <si>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</si>
  <si>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</si>
  <si>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</si>
  <si>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</si>
  <si>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</si>
  <si>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</si>
  <si>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</si>
  <si>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</si>
  <si>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</si>
  <si>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</si>
  <si>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</si>
  <si>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</si>
  <si>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</si>
  <si>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</si>
  <si>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</si>
  <si>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</si>
  <si>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</si>
  <si>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</si>
  <si>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</si>
  <si>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</si>
  <si>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</si>
  <si>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</si>
  <si>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</si>
  <si>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</si>
  <si>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</si>
  <si>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</si>
  <si>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</si>
  <si>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</si>
  <si>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</si>
  <si>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</si>
  <si>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</si>
  <si>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</si>
  <si>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</si>
  <si>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</si>
  <si>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</si>
  <si>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</si>
  <si>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</si>
  <si>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</si>
  <si>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</si>
  <si>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</si>
  <si>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</si>
  <si>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</si>
  <si>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</si>
  <si>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</si>
  <si>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</si>
  <si>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</si>
  <si>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</si>
  <si>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</si>
  <si>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</si>
  <si>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</si>
  <si>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</si>
  <si>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</si>
  <si>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</si>
  <si>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</si>
  <si>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</si>
  <si>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</si>
  <si>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</si>
  <si>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</si>
  <si>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</si>
  <si>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</si>
  <si>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</si>
  <si>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</si>
  <si>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</si>
  <si>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</si>
  <si>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</si>
  <si>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</si>
  <si>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</si>
  <si>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</si>
  <si>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</si>
  <si>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</si>
  <si>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</si>
  <si>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</si>
  <si>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</si>
  <si>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</si>
  <si>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</si>
  <si>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</si>
  <si>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</si>
  <si>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</si>
  <si>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</si>
  <si>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</si>
  <si>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</si>
  <si>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</si>
  <si>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</si>
  <si>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</si>
  <si>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</si>
  <si>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</si>
  <si>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</si>
  <si>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</si>
  <si>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</si>
  <si>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</si>
  <si>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</si>
  <si>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</si>
  <si>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</si>
  <si>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</si>
  <si>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</si>
  <si>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</si>
  <si>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</si>
  <si>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</si>
  <si>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</si>
  <si>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</si>
  <si>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</si>
  <si>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</si>
  <si>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</si>
  <si>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</si>
  <si>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</si>
  <si>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</si>
  <si>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</si>
  <si>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</si>
  <si>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</si>
  <si>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</si>
  <si>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</si>
  <si>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</si>
  <si>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</si>
  <si>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</si>
  <si>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</si>
  <si>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</si>
  <si>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</si>
  <si>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</si>
  <si>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</si>
  <si>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</si>
  <si>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</si>
  <si>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</si>
  <si>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</si>
  <si>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</si>
  <si>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</si>
  <si>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</si>
  <si>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</si>
  <si>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</si>
  <si>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</si>
  <si>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</si>
  <si>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</si>
  <si>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</si>
  <si>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</si>
  <si>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</si>
  <si>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</si>
  <si>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</si>
  <si>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</si>
  <si>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</si>
  <si>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</si>
  <si>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</si>
  <si>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</si>
  <si>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</si>
  <si>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</si>
  <si>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</si>
  <si>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</si>
  <si>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</si>
  <si>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</si>
  <si>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</si>
  <si>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</si>
  <si>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</si>
  <si>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</si>
  <si>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</si>
  <si>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</si>
  <si>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</si>
  <si>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</si>
  <si>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</si>
  <si>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</si>
  <si>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</si>
  <si>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</si>
  <si>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</si>
  <si>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</si>
  <si>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</si>
  <si>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</si>
  <si>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</si>
  <si>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</si>
  <si>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</si>
  <si>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</si>
  <si>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</si>
  <si>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</si>
  <si>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</si>
  <si>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</si>
  <si>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</si>
  <si>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</si>
  <si>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</si>
  <si>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</si>
  <si>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</si>
  <si>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</si>
  <si>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</si>
  <si>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</si>
  <si>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</si>
  <si>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</si>
  <si>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</si>
  <si>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</si>
  <si>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</si>
  <si>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</si>
  <si>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</si>
  <si>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</si>
  <si>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</si>
  <si>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</si>
  <si>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</si>
  <si>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</si>
  <si>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</si>
  <si>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</si>
  <si>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</si>
  <si>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</si>
  <si>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</si>
  <si>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</si>
  <si>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</si>
  <si>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</si>
  <si>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</si>
  <si>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</si>
  <si>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</si>
  <si>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</si>
  <si>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</si>
  <si>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</si>
  <si>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</si>
  <si>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</si>
  <si>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</si>
  <si>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</si>
  <si>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</si>
  <si>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</si>
  <si>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</si>
  <si>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</si>
  <si>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</si>
  <si>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</si>
  <si>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</si>
  <si>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</si>
  <si>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</si>
  <si>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</si>
  <si>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</si>
  <si>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</si>
  <si>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</si>
  <si>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</si>
  <si>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</si>
  <si>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</si>
  <si>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</si>
  <si>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</si>
  <si>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</si>
  <si>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</si>
  <si>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</si>
  <si>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</si>
  <si>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</si>
  <si>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</si>
  <si>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</si>
  <si>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</si>
  <si>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</si>
  <si>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</si>
  <si>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</si>
  <si>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</si>
  <si>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</si>
  <si>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</si>
  <si>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</si>
  <si>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</si>
  <si>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</si>
  <si>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</si>
  <si>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</si>
  <si>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</si>
  <si>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</si>
  <si>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</si>
  <si>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</si>
  <si>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</si>
  <si>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</si>
  <si>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</si>
  <si>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</si>
  <si>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</si>
  <si>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</si>
  <si>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</si>
  <si>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</si>
  <si>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</si>
  <si>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</si>
  <si>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</si>
  <si>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</si>
  <si>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</si>
  <si>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</si>
  <si>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</si>
  <si>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</si>
  <si>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</si>
  <si>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</si>
  <si>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</si>
  <si>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</si>
  <si>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</si>
  <si>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</si>
  <si>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</si>
  <si>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</si>
  <si>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</si>
  <si>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</si>
  <si>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</si>
  <si>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</si>
  <si>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</si>
  <si>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</si>
  <si>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</si>
  <si>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</si>
  <si>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</si>
  <si>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</si>
  <si>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</si>
  <si>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</si>
  <si>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</si>
  <si>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</si>
  <si>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</si>
  <si>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</si>
  <si>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</si>
  <si>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</si>
  <si>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</si>
  <si>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</si>
  <si>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</si>
  <si>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</si>
  <si>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</si>
  <si>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</si>
  <si>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</si>
  <si>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</si>
  <si>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</si>
  <si>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</si>
  <si>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</si>
  <si>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</si>
  <si>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</si>
  <si>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</si>
  <si>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</si>
  <si>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</si>
  <si>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</si>
  <si>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</si>
  <si>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</si>
  <si>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</si>
  <si>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</si>
  <si>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</si>
  <si>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</si>
  <si>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</si>
  <si>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</si>
  <si>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</si>
  <si>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</si>
  <si>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</si>
  <si>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</si>
  <si>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</si>
  <si>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</si>
  <si>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</si>
  <si>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</si>
  <si>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</si>
  <si>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</si>
  <si>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</si>
  <si>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</si>
  <si>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</si>
  <si>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</si>
  <si>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</si>
  <si>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</si>
  <si>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</si>
  <si>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</si>
  <si>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</si>
  <si>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</si>
  <si>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</si>
  <si>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</si>
  <si>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</si>
  <si>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</si>
  <si>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</si>
  <si>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</si>
  <si>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</si>
  <si>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</si>
  <si>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</si>
  <si>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</si>
  <si>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</si>
  <si>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</si>
  <si>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</si>
  <si>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</si>
  <si>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</si>
  <si>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</si>
  <si>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</si>
  <si>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</si>
  <si>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</si>
  <si>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</si>
  <si>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</si>
  <si>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</si>
  <si>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</si>
  <si>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</si>
  <si>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</si>
  <si>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</si>
  <si>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</si>
  <si>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</si>
  <si>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</si>
  <si>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</si>
  <si>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</si>
  <si>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</si>
  <si>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</si>
  <si>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</si>
  <si>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</si>
  <si>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</si>
  <si>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</si>
  <si>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</si>
  <si>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</si>
  <si>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</si>
  <si>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</si>
  <si>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</si>
  <si>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</si>
  <si>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</si>
  <si>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</si>
  <si>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</si>
  <si>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</si>
  <si>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</si>
  <si>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</si>
  <si>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</si>
  <si>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</si>
  <si>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</si>
  <si>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</si>
  <si>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</si>
  <si>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</si>
  <si>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</si>
  <si>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</si>
  <si>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</si>
  <si>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</si>
  <si>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</si>
  <si>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</si>
  <si>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</si>
  <si>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</si>
  <si>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</si>
  <si>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</si>
  <si>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</si>
  <si>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</si>
  <si>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</si>
  <si>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</si>
  <si>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</si>
  <si>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</si>
  <si>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</si>
  <si>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</si>
  <si>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</si>
  <si>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</si>
  <si>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</si>
  <si>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</si>
  <si>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</si>
  <si>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</si>
  <si>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</si>
  <si>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</si>
  <si>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</si>
  <si>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</si>
  <si>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</si>
  <si>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</si>
  <si>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</si>
  <si>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</si>
  <si>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</si>
  <si>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</si>
  <si>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</si>
  <si>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</si>
  <si>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</si>
  <si>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</si>
  <si>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</si>
  <si>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</si>
  <si>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</si>
  <si>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</si>
  <si>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</si>
  <si>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</si>
  <si>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</si>
  <si>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</si>
  <si>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</si>
  <si>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</si>
  <si>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</si>
  <si>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</si>
  <si>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</si>
  <si>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</si>
  <si>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</si>
  <si>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</si>
  <si>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</si>
  <si>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</si>
  <si>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</si>
  <si>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</si>
  <si>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</si>
  <si>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</si>
  <si>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</si>
  <si>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</si>
  <si>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</si>
  <si>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</si>
  <si>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</si>
  <si>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</si>
  <si>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</si>
  <si>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</si>
  <si>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</si>
  <si>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</si>
  <si>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</si>
  <si>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</si>
  <si>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</si>
  <si>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</si>
  <si>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</si>
  <si>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</si>
  <si>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</si>
  <si>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</si>
  <si>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</si>
  <si>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</si>
  <si>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</si>
  <si>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</si>
  <si>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</si>
  <si>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</si>
  <si>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</si>
  <si>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</si>
  <si>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</si>
  <si>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</si>
  <si>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</si>
  <si>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</si>
  <si>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</si>
  <si>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</si>
  <si>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</si>
  <si>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</si>
  <si>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</si>
  <si>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</si>
  <si>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</si>
  <si>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</si>
  <si>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</si>
  <si>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</si>
  <si>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</si>
  <si>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</si>
  <si>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</si>
  <si>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</si>
  <si>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</si>
  <si>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</si>
  <si>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</si>
  <si>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</si>
  <si>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</si>
  <si>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</si>
  <si>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</si>
  <si>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</si>
  <si>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</si>
  <si>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</si>
  <si>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</si>
  <si>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</si>
  <si>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</si>
  <si>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</si>
  <si>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</si>
  <si>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</si>
  <si>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</si>
  <si>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</si>
  <si>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</si>
  <si>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</si>
  <si>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</si>
  <si>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</si>
  <si>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</si>
  <si>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</si>
  <si>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</si>
  <si>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</si>
  <si>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</si>
  <si>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</si>
  <si>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</si>
  <si>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</si>
  <si>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</si>
  <si>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</si>
  <si>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</si>
  <si>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</si>
  <si>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</si>
  <si>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</si>
  <si>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</si>
  <si>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</si>
  <si>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</si>
  <si>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</si>
  <si>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</si>
  <si>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</si>
  <si>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</si>
  <si>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</si>
  <si>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</si>
  <si>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</si>
  <si>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</si>
  <si>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</si>
  <si>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</si>
  <si>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</si>
  <si>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</si>
  <si>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</si>
  <si>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</si>
  <si>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</si>
  <si>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</si>
  <si>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</si>
  <si>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</si>
  <si>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</si>
  <si>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</si>
  <si>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</si>
  <si>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</si>
  <si>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</si>
  <si>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</si>
  <si>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</si>
  <si>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</si>
  <si>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</si>
  <si>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</si>
  <si>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</si>
  <si>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</si>
  <si>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</si>
  <si>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</si>
  <si>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</si>
  <si>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</si>
  <si>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</si>
  <si>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</si>
  <si>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</si>
  <si>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</si>
  <si>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</si>
  <si>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</si>
  <si>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</si>
  <si>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</si>
  <si>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</si>
  <si>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</si>
  <si>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</si>
  <si>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</si>
  <si>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</si>
  <si>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</si>
  <si>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</si>
  <si>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</si>
  <si>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</si>
  <si>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</si>
  <si>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</si>
  <si>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</si>
  <si>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</si>
  <si>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</si>
  <si>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</si>
  <si>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</si>
  <si>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</si>
  <si>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</si>
  <si>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</si>
  <si>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</si>
  <si>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</si>
  <si>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</si>
  <si>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</si>
  <si>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</si>
  <si>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</si>
  <si>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</si>
  <si>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</si>
  <si>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</si>
  <si>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</si>
  <si>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</si>
  <si>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</si>
  <si>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</si>
  <si>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</si>
  <si>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</si>
  <si>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</si>
  <si>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</si>
  <si>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</si>
  <si>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</si>
  <si>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</si>
  <si>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</si>
  <si>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</si>
  <si>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</si>
  <si>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</si>
  <si>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</si>
  <si>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</si>
  <si>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</si>
  <si>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</si>
  <si>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</si>
  <si>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</si>
  <si>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</si>
  <si>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</si>
  <si>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</si>
  <si>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</si>
  <si>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</si>
  <si>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</si>
  <si>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</si>
  <si>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</si>
  <si>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</si>
  <si>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</si>
  <si>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</si>
  <si>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</si>
  <si>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</si>
  <si>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</si>
  <si>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</si>
  <si>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</si>
  <si>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</si>
  <si>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</si>
  <si>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</si>
  <si>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</si>
  <si>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</si>
  <si>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</si>
  <si>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</si>
  <si>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</si>
  <si>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</si>
  <si>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</si>
  <si>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</si>
  <si>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</si>
  <si>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</si>
  <si>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</si>
  <si>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</si>
  <si>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</si>
  <si>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</si>
  <si>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</si>
  <si>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</si>
  <si>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</si>
  <si>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</si>
  <si>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</si>
  <si>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</si>
  <si>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</si>
  <si>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</si>
  <si>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</si>
  <si>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</si>
  <si>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</si>
  <si>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</si>
  <si>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</si>
  <si>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</si>
  <si>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</si>
  <si>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</si>
  <si>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</si>
  <si>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</si>
  <si>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</si>
  <si>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</si>
  <si>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</si>
  <si>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</si>
  <si>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</si>
  <si>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</si>
  <si>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</si>
  <si>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</si>
  <si>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</si>
  <si>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</si>
  <si>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</si>
  <si>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</si>
  <si>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</si>
  <si>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</si>
  <si>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</si>
  <si>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</si>
  <si>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</si>
  <si>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</si>
  <si>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</si>
  <si>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</si>
  <si>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</si>
  <si>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</si>
  <si>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</si>
  <si>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</si>
  <si>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</si>
  <si>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</si>
  <si>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</si>
  <si>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</si>
  <si>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</si>
  <si>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</si>
  <si>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</si>
  <si>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</si>
  <si>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</si>
  <si>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</si>
  <si>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</si>
  <si>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</si>
  <si>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</si>
  <si>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</si>
  <si>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</si>
  <si>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</si>
  <si>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</si>
  <si>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</si>
  <si>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</si>
  <si>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</si>
  <si>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</si>
  <si>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</si>
  <si>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</si>
  <si>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</si>
  <si>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</si>
  <si>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</si>
  <si>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</si>
  <si>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</si>
  <si>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</si>
  <si>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</si>
  <si>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</si>
  <si>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</si>
  <si>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</si>
  <si>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</si>
  <si>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</si>
  <si>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</si>
  <si>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</si>
  <si>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</si>
  <si>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</si>
  <si>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</si>
  <si>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</si>
  <si>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</si>
  <si>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</si>
  <si>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</si>
  <si>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</si>
  <si>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</si>
  <si>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</si>
  <si>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</si>
  <si>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</si>
  <si>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</si>
  <si>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</si>
  <si>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</si>
  <si>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</si>
  <si>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</si>
  <si>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</si>
  <si>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</si>
  <si>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</si>
  <si>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</si>
  <si>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</si>
  <si>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</si>
  <si>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</si>
  <si>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</si>
  <si>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</si>
  <si>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</si>
  <si>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</si>
  <si>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</si>
  <si>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</si>
  <si>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</si>
  <si>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</si>
  <si>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</si>
  <si>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</si>
  <si>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</si>
  <si>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</si>
  <si>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</si>
  <si>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</si>
  <si>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</si>
  <si>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</si>
  <si>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</si>
  <si>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</si>
  <si>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</si>
  <si>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</si>
  <si>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</si>
  <si>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</si>
  <si>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</si>
  <si>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</si>
  <si>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</si>
  <si>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</si>
  <si>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</si>
  <si>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</si>
  <si>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</si>
  <si>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</si>
  <si>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</si>
  <si>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</si>
  <si>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</si>
  <si>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</si>
  <si>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</si>
  <si>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</si>
  <si>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</si>
  <si>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</si>
  <si>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</si>
  <si>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</si>
  <si>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</si>
  <si>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</si>
  <si>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</si>
  <si>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</si>
  <si>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</si>
  <si>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</si>
  <si>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</si>
  <si>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</si>
  <si>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</si>
  <si>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</si>
  <si>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</si>
  <si>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</si>
  <si>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</si>
  <si>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</si>
  <si>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</si>
  <si>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</si>
  <si>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</si>
  <si>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</si>
  <si>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</si>
  <si>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</si>
  <si>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</si>
  <si>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</si>
  <si>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</si>
  <si>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</si>
  <si>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</si>
  <si>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</si>
  <si>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</si>
  <si>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</si>
  <si>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</si>
  <si>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</si>
  <si>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</si>
  <si>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</si>
  <si>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</si>
  <si>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</si>
  <si>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</si>
  <si>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</si>
  <si>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</si>
  <si>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</si>
  <si>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</si>
  <si>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</si>
  <si>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</si>
  <si>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</si>
  <si>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</si>
  <si>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</si>
  <si>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</si>
  <si>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</si>
  <si>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</si>
  <si>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</si>
  <si>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</si>
  <si>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</si>
  <si>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</si>
  <si>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</si>
  <si>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</si>
  <si>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</si>
  <si>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</si>
  <si>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</si>
  <si>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</si>
  <si>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</si>
  <si>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</si>
  <si>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</si>
  <si>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</si>
  <si>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</si>
  <si>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</si>
  <si>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</si>
  <si>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</si>
  <si>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</si>
  <si>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</si>
  <si>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</si>
  <si>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</si>
  <si>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</si>
  <si>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</si>
  <si>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</si>
  <si>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</si>
  <si>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</si>
  <si>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</si>
  <si>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</si>
  <si>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</si>
  <si>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</si>
  <si>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</si>
  <si>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</si>
  <si>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</si>
  <si>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</si>
  <si>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</si>
  <si>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</si>
  <si>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</si>
  <si>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</si>
  <si>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</si>
  <si>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</si>
  <si>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</si>
  <si>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</si>
  <si>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</si>
  <si>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</si>
  <si>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</si>
  <si>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</si>
  <si>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</si>
  <si>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</si>
  <si>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</si>
  <si>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</si>
  <si>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</si>
  <si>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</si>
  <si>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</si>
  <si>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</si>
  <si>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</si>
  <si>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</si>
  <si>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</si>
  <si>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</si>
  <si>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</si>
  <si>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</si>
  <si>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</si>
  <si>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</si>
  <si>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</si>
  <si>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</si>
  <si>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</si>
  <si>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</si>
  <si>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</si>
  <si>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</si>
  <si>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</si>
  <si>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</si>
  <si>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</si>
  <si>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</si>
  <si>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</si>
  <si>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</si>
  <si>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</si>
  <si>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</si>
  <si>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</si>
  <si>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</si>
  <si>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</si>
  <si>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</si>
  <si>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</si>
  <si>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</si>
  <si>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</si>
  <si>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</si>
  <si>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</si>
  <si>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</si>
  <si>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</si>
  <si>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</si>
  <si>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</si>
  <si>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</si>
  <si>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</si>
  <si>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</si>
  <si>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</si>
  <si>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</si>
  <si>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</si>
  <si>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</si>
  <si>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</si>
  <si>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</si>
  <si>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</si>
  <si>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</si>
  <si>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</si>
  <si>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</si>
  <si>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</si>
  <si>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</si>
  <si>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</si>
  <si>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</si>
  <si>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</si>
  <si>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</si>
  <si>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</si>
  <si>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</si>
  <si>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</si>
  <si>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</si>
  <si>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</si>
  <si>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</si>
  <si>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</si>
  <si>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</si>
  <si>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</si>
  <si>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</si>
  <si>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</si>
  <si>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</si>
  <si>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</si>
  <si>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</si>
  <si>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</si>
  <si>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</si>
  <si>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</si>
  <si>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</si>
  <si>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</si>
  <si>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</si>
  <si>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</si>
  <si>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</si>
  <si>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</si>
  <si>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</si>
  <si>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</si>
  <si>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</si>
  <si>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</si>
  <si>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</si>
  <si>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</si>
  <si>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</si>
  <si>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</si>
  <si>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</si>
  <si>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</si>
  <si>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</si>
  <si>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</si>
  <si>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</si>
  <si>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</si>
  <si>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</si>
  <si>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</si>
  <si>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</si>
  <si>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</si>
  <si>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</si>
  <si>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</si>
  <si>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</si>
  <si>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</si>
  <si>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</si>
  <si>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</si>
  <si>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</si>
  <si>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</si>
  <si>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</si>
  <si>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</si>
  <si>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</si>
  <si>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</si>
  <si>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</si>
  <si>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</si>
  <si>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</si>
  <si>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</si>
  <si>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</si>
  <si>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</si>
  <si>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</si>
  <si>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</si>
  <si>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</si>
  <si>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</si>
  <si>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</si>
  <si>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</si>
  <si>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</si>
  <si>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</si>
  <si>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</si>
  <si>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</si>
  <si>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</si>
  <si>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</si>
  <si>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</si>
  <si>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</si>
  <si>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</si>
  <si>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</si>
  <si>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</si>
  <si>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</si>
  <si>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</si>
  <si>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</si>
  <si>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</si>
  <si>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</si>
  <si>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</si>
  <si>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</si>
  <si>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</si>
  <si>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</si>
  <si>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</si>
  <si>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</si>
  <si>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</si>
  <si>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</si>
  <si>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</si>
  <si>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</si>
  <si>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</si>
  <si>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</si>
  <si>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</si>
  <si>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</si>
  <si>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</si>
  <si>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</si>
  <si>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</si>
  <si>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</si>
  <si>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</si>
  <si>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</si>
  <si>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</si>
  <si>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</si>
  <si>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</si>
  <si>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</si>
  <si>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</si>
  <si>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</si>
  <si>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</si>
  <si>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</si>
  <si>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</si>
  <si>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</si>
  <si>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</si>
  <si>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</si>
  <si>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</si>
  <si>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</si>
  <si>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</si>
  <si>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</si>
  <si>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</si>
  <si>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</si>
  <si>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</si>
  <si>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</si>
  <si>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</si>
  <si>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</si>
  <si>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</si>
  <si>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</si>
  <si>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</si>
  <si>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</si>
  <si>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</si>
  <si>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</si>
  <si>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</si>
  <si>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</si>
  <si>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</si>
  <si>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</si>
  <si>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</si>
  <si>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</si>
  <si>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</si>
  <si>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</si>
  <si>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</si>
  <si>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</si>
  <si>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</si>
  <si>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</si>
  <si>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</si>
  <si>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</si>
  <si>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</si>
  <si>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</si>
  <si>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</si>
  <si>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</si>
  <si>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</si>
  <si>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</si>
  <si>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</si>
  <si>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</si>
  <si>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</si>
  <si>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</si>
  <si>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</si>
  <si>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</si>
  <si>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</si>
  <si>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</si>
  <si>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</si>
  <si>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</si>
  <si>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</si>
  <si>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</si>
  <si>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</si>
  <si>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</si>
  <si>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</si>
  <si>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</si>
  <si>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</si>
  <si>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</si>
  <si>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</si>
  <si>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</si>
  <si>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</si>
  <si>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</si>
  <si>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</si>
  <si>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</si>
  <si>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</si>
  <si>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</si>
  <si>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</si>
  <si>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</si>
  <si>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</si>
  <si>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</si>
  <si>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</si>
  <si>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</si>
  <si>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</si>
  <si>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</si>
  <si>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</si>
  <si>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</si>
  <si>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</si>
  <si>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</si>
  <si>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</si>
  <si>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</si>
  <si>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</si>
  <si>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</si>
  <si>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</si>
  <si>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</si>
  <si>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</si>
  <si>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</si>
  <si>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</si>
  <si>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</si>
  <si>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</si>
  <si>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</si>
  <si>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</si>
  <si>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</si>
  <si>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</si>
  <si>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</si>
  <si>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</si>
  <si>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</si>
  <si>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</si>
  <si>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</si>
  <si>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</si>
  <si>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</si>
  <si>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</si>
  <si>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</si>
  <si>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</si>
  <si>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</si>
  <si>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</si>
  <si>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</si>
  <si>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</si>
  <si>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</si>
  <si>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</si>
  <si>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</si>
  <si>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</si>
  <si>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</si>
  <si>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</si>
  <si>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</si>
  <si>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</si>
  <si>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</si>
  <si>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</si>
  <si>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</si>
  <si>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</si>
  <si>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</si>
  <si>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</si>
  <si>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</si>
  <si>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</si>
  <si>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</si>
  <si>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</si>
  <si>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</si>
  <si>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</si>
  <si>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</si>
  <si>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</si>
  <si>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</si>
  <si>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</si>
  <si>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</si>
  <si>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</si>
  <si>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</si>
  <si>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</si>
  <si>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</si>
  <si>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</si>
  <si>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</si>
  <si>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</si>
  <si>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</si>
  <si>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</si>
  <si>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</si>
  <si>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</si>
  <si>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</si>
  <si>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</si>
  <si>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</si>
  <si>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</si>
  <si>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</si>
  <si>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</si>
  <si>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</si>
  <si>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</si>
  <si>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</si>
  <si>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</si>
  <si>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</si>
  <si>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</si>
  <si>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</si>
  <si>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</si>
  <si>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</si>
  <si>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</si>
  <si>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</si>
  <si>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</si>
  <si>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</si>
  <si>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</si>
  <si>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</si>
  <si>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</si>
  <si>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</si>
  <si>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</si>
  <si>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</si>
  <si>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</si>
  <si>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</si>
  <si>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</si>
  <si>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</si>
  <si>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</si>
  <si>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</si>
  <si>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</si>
  <si>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</si>
  <si>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</si>
  <si>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</si>
  <si>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</si>
  <si>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</si>
  <si>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</si>
  <si>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</si>
  <si>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</si>
  <si>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</si>
  <si>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</si>
  <si>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</si>
  <si>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</si>
  <si>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</si>
  <si>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</si>
  <si>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</si>
  <si>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</si>
  <si>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</si>
  <si>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</si>
  <si>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</si>
  <si>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</si>
  <si>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</si>
  <si>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</si>
  <si>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</si>
  <si>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</si>
  <si>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</si>
  <si>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</si>
  <si>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</si>
  <si>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</si>
  <si>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</si>
  <si>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</si>
  <si>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</si>
  <si>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</si>
  <si>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</si>
  <si>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</si>
  <si>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</si>
  <si>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</si>
  <si>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</si>
  <si>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</si>
  <si>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</si>
  <si>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</si>
  <si>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</si>
  <si>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</si>
  <si>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</si>
  <si>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</si>
  <si>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</si>
  <si>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</si>
  <si>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</si>
  <si>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</si>
  <si>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</si>
  <si>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</si>
  <si>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</si>
  <si>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</si>
  <si>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</si>
  <si>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</si>
  <si>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</si>
  <si>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</si>
  <si>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</si>
  <si>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</si>
  <si>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</si>
  <si>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</si>
  <si>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</si>
  <si>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</si>
  <si>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</si>
  <si>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</si>
  <si>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</si>
  <si>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</si>
  <si>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</si>
  <si>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</si>
  <si>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</si>
  <si>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</si>
  <si>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</si>
  <si>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</si>
  <si>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</si>
  <si>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</si>
  <si>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</si>
  <si>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</si>
  <si>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</si>
  <si>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</si>
  <si>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</si>
  <si>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</si>
  <si>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</si>
  <si>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</si>
  <si>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</si>
  <si>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</si>
  <si>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</si>
  <si>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</si>
  <si>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</si>
  <si>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</si>
  <si>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</si>
  <si>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</si>
  <si>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</si>
  <si>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</si>
  <si>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</si>
  <si>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</si>
  <si>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</si>
  <si>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</si>
  <si>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</si>
  <si>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</si>
  <si>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</si>
  <si>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</si>
  <si>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</si>
  <si>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</si>
  <si>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</si>
  <si>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</si>
  <si>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</si>
  <si>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</si>
  <si>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</si>
  <si>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</si>
  <si>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</si>
  <si>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</si>
  <si>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</si>
  <si>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</si>
  <si>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</si>
  <si>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</si>
  <si>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</si>
  <si>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</si>
  <si>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</si>
  <si>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</si>
  <si>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</si>
  <si>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</si>
  <si>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</si>
  <si>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</si>
  <si>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</si>
  <si>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</si>
  <si>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</si>
  <si>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</si>
  <si>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</si>
  <si>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</si>
  <si>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</si>
  <si>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</si>
  <si>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</si>
  <si>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</si>
  <si>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</si>
  <si>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</si>
  <si>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</si>
  <si>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</si>
  <si>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</si>
  <si>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</si>
  <si>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</si>
  <si>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</si>
  <si>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</si>
  <si>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</si>
  <si>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</si>
  <si>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</si>
  <si>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</si>
  <si>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</si>
  <si>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</si>
  <si>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</si>
  <si>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</si>
  <si>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</si>
  <si>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</si>
  <si>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</si>
  <si>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</si>
  <si>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</si>
  <si>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</si>
  <si>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</si>
  <si>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</si>
  <si>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</si>
  <si>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</si>
  <si>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</si>
  <si>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</si>
  <si>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</si>
  <si>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</si>
  <si>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</si>
  <si>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</si>
  <si>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</si>
  <si>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</si>
  <si>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</si>
  <si>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</si>
  <si>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</si>
  <si>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</si>
  <si>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</si>
  <si>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</si>
  <si>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</si>
  <si>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</si>
  <si>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</si>
  <si>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</si>
  <si>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</si>
  <si>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</si>
  <si>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</si>
  <si>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</si>
  <si>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</si>
  <si>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</si>
  <si>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</si>
  <si>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</si>
  <si>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</si>
  <si>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</si>
  <si>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</si>
  <si>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</si>
  <si>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</si>
  <si>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</si>
  <si>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</si>
  <si>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</si>
  <si>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</si>
  <si>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</si>
  <si>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</si>
  <si>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</si>
  <si>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</si>
  <si>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</si>
  <si>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</si>
  <si>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</si>
  <si>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</si>
  <si>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</si>
  <si>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</si>
  <si>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</si>
  <si>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</si>
  <si>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</si>
  <si>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</si>
  <si>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</si>
  <si>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</si>
  <si>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</si>
  <si>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</si>
  <si>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</si>
  <si>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</si>
  <si>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</si>
  <si>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</si>
  <si>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</si>
  <si>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</si>
  <si>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</si>
  <si>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</si>
  <si>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</si>
  <si>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</si>
  <si>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</si>
  <si>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</si>
  <si>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</si>
  <si>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</si>
  <si>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</si>
  <si>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</si>
  <si>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</si>
  <si>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</si>
  <si>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</si>
  <si>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</si>
  <si>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</si>
  <si>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</si>
  <si>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</si>
  <si>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</si>
  <si>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</si>
  <si>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</si>
  <si>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</si>
  <si>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</si>
  <si>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</si>
  <si>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</si>
  <si>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</si>
  <si>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</si>
  <si>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</si>
  <si>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</si>
  <si>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</si>
  <si>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</si>
  <si>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</si>
  <si>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</si>
  <si>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</si>
  <si>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</si>
  <si>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</si>
  <si>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</si>
  <si>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</si>
  <si>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</si>
  <si>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</si>
  <si>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</si>
  <si>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</si>
  <si>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</si>
  <si>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</si>
  <si>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</si>
  <si>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</si>
  <si>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</si>
  <si>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</si>
  <si>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</si>
  <si>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</si>
  <si>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</si>
  <si>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</si>
  <si>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</si>
  <si>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</si>
  <si>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</si>
  <si>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</si>
  <si>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</si>
  <si>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</si>
  <si>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</si>
  <si>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</si>
  <si>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</si>
  <si>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</si>
  <si>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</si>
  <si>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</si>
  <si>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</si>
  <si>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</si>
  <si>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</si>
  <si>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</si>
  <si>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</si>
  <si>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</si>
  <si>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</si>
  <si>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</si>
  <si>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</si>
  <si>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</si>
  <si>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</si>
  <si>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</si>
  <si>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</si>
  <si>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</si>
  <si>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</si>
  <si>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</si>
  <si>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</si>
  <si>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</si>
  <si>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</si>
  <si>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</si>
  <si>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</si>
  <si>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</si>
  <si>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</si>
  <si>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</si>
  <si>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</si>
  <si>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</si>
  <si>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</si>
  <si>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</si>
  <si>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</si>
  <si>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</si>
  <si>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</si>
  <si>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</si>
  <si>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</si>
  <si>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</si>
  <si>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</si>
  <si>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</si>
  <si>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</si>
  <si>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</si>
  <si>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</si>
  <si>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</si>
  <si>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</si>
  <si>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</si>
  <si>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</si>
  <si>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</si>
  <si>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</si>
  <si>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</si>
  <si>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</si>
  <si>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</si>
  <si>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</si>
  <si>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</si>
  <si>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</si>
  <si>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</si>
  <si>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</si>
  <si>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</si>
  <si>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</si>
  <si>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</si>
  <si>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</si>
  <si>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</si>
  <si>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</si>
  <si>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</si>
  <si>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</si>
  <si>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</si>
  <si>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</si>
  <si>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</si>
  <si>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</si>
  <si>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</si>
  <si>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</si>
  <si>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</si>
  <si>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</si>
  <si>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</si>
  <si>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</si>
  <si>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</si>
  <si>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</si>
  <si>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</si>
  <si>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</si>
  <si>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</si>
  <si>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</si>
  <si>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</si>
  <si>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</si>
  <si>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</si>
  <si>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</si>
  <si>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</si>
  <si>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</si>
  <si>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</si>
  <si>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</si>
  <si>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</si>
  <si>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</si>
  <si>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</si>
  <si>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</si>
  <si>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</si>
  <si>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</si>
  <si>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</si>
  <si>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</si>
  <si>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</si>
  <si>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</si>
  <si>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</si>
  <si>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</si>
  <si>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</si>
  <si>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</si>
  <si>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</si>
  <si>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</si>
  <si>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</si>
  <si>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</si>
  <si>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</si>
  <si>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</si>
  <si>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</si>
  <si>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</si>
  <si>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</si>
  <si>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</si>
  <si>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</si>
  <si>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</si>
  <si>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</si>
  <si>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</si>
  <si>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</si>
  <si>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</si>
  <si>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</si>
  <si>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</si>
  <si>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</si>
  <si>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</si>
  <si>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</si>
  <si>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</si>
  <si>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</si>
  <si>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</si>
  <si>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</si>
  <si>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</si>
  <si>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</si>
  <si>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</si>
  <si>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</si>
  <si>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</si>
  <si>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</si>
  <si>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</si>
  <si>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</si>
  <si>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</si>
  <si>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</si>
  <si>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</si>
  <si>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</si>
  <si>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</si>
  <si>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</si>
  <si>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</si>
  <si>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</si>
  <si>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</si>
  <si>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</si>
  <si>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</si>
  <si>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</si>
  <si>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</si>
  <si>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</si>
  <si>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</si>
  <si>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</si>
  <si>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</si>
  <si>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</si>
  <si>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</si>
  <si>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</si>
  <si>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</si>
  <si>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</si>
  <si>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</si>
  <si>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</si>
  <si>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</si>
  <si>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</si>
  <si>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</si>
  <si>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</si>
  <si>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</si>
  <si>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</si>
  <si>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</si>
  <si>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</si>
  <si>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</si>
  <si>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</si>
  <si>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</si>
  <si>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</si>
  <si>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</si>
  <si>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</si>
  <si>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</si>
  <si>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</si>
  <si>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</si>
  <si>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</si>
  <si>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</si>
  <si>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</si>
  <si>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</si>
  <si>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</si>
  <si>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</si>
  <si>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</si>
  <si>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</si>
  <si>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</si>
  <si>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</si>
  <si>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</si>
  <si>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</si>
  <si>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</si>
  <si>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</si>
  <si>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</si>
  <si>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</si>
  <si>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</si>
  <si>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</si>
  <si>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</si>
  <si>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</si>
  <si>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</si>
  <si>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</si>
  <si>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</si>
  <si>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</si>
  <si>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</si>
  <si>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</si>
  <si>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</si>
  <si>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</si>
  <si>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</si>
  <si>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</si>
  <si>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</si>
  <si>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</si>
  <si>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</si>
  <si>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</si>
  <si>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</si>
  <si>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</si>
  <si>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</si>
  <si>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</si>
  <si>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</si>
  <si>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</si>
  <si>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</si>
  <si>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</si>
  <si>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</si>
  <si>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</si>
  <si>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</si>
  <si>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</si>
  <si>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</si>
  <si>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</si>
  <si>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</si>
  <si>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</si>
  <si>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</si>
  <si>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</si>
  <si>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</si>
  <si>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</si>
  <si>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</si>
  <si>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</si>
  <si>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</si>
  <si>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</si>
  <si>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</si>
  <si>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</si>
  <si>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</si>
  <si>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</si>
  <si>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</si>
  <si>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</si>
  <si>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</si>
  <si>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</si>
  <si>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</si>
  <si>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</si>
  <si>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</si>
  <si>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</si>
  <si>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</si>
  <si>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</si>
  <si>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</si>
  <si>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</si>
  <si>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</si>
  <si>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</si>
  <si>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</si>
  <si>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</si>
  <si>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</si>
  <si>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</si>
  <si>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</si>
  <si>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</si>
  <si>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</si>
  <si>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</si>
  <si>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</si>
  <si>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</si>
  <si>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</si>
  <si>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</si>
  <si>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</si>
  <si>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</si>
  <si>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</si>
  <si>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</si>
  <si>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</si>
  <si>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</si>
  <si>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</si>
  <si>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</si>
  <si>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</si>
  <si>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</si>
  <si>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</si>
  <si>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</si>
  <si>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</si>
  <si>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</si>
  <si>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</si>
  <si>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</si>
  <si>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</si>
  <si>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</si>
  <si>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</si>
  <si>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</si>
  <si>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</si>
  <si>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</si>
  <si>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</si>
  <si>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</si>
  <si>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</si>
  <si>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</si>
  <si>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</si>
  <si>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</si>
  <si>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</si>
  <si>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</si>
  <si>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</si>
  <si>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</si>
  <si>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</si>
  <si>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</si>
  <si>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</si>
  <si>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</si>
  <si>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</si>
  <si>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</si>
  <si>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</si>
  <si>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</si>
  <si>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</si>
  <si>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</si>
  <si>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</si>
  <si>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</si>
  <si>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</si>
  <si>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</si>
  <si>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</si>
  <si>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</si>
  <si>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</si>
  <si>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</si>
  <si>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</si>
  <si>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</si>
  <si>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</si>
  <si>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</si>
  <si>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</si>
  <si>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</si>
  <si>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</si>
  <si>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</si>
  <si>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</si>
  <si>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</si>
  <si>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</si>
  <si>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</si>
  <si>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</si>
  <si>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</si>
  <si>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</si>
  <si>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</si>
  <si>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</si>
  <si>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</si>
  <si>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</si>
  <si>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</si>
  <si>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</si>
  <si>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</si>
  <si>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</si>
  <si>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</si>
  <si>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</si>
  <si>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</si>
  <si>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</si>
  <si>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</si>
  <si>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</si>
  <si>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</si>
  <si>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</si>
  <si>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</si>
  <si>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</si>
  <si>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</si>
  <si>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</si>
  <si>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</si>
  <si>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</si>
  <si>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</si>
  <si>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</si>
  <si>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</si>
  <si>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</si>
  <si>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</si>
  <si>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</si>
  <si>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</si>
  <si>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</si>
  <si>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</si>
  <si>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</si>
  <si>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</si>
  <si>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</si>
  <si>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</si>
  <si>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</si>
  <si>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</si>
  <si>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</si>
  <si>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</si>
  <si>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</si>
  <si>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</si>
  <si>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</si>
  <si>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</si>
  <si>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</si>
  <si>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</si>
  <si>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</si>
  <si>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</si>
  <si>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</si>
  <si>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</si>
  <si>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</si>
  <si>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</si>
  <si>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</si>
  <si>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</si>
  <si>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</si>
  <si>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</si>
  <si>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</si>
  <si>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</si>
  <si>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</si>
  <si>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</si>
  <si>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</si>
  <si>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</si>
  <si>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</si>
  <si>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</si>
  <si>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</si>
  <si>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</si>
  <si>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</si>
  <si>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</si>
  <si>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</si>
  <si>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</si>
  <si>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</si>
  <si>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</si>
  <si>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</si>
  <si>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</si>
  <si>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</si>
  <si>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</si>
  <si>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</si>
  <si>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</si>
  <si>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</si>
  <si>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</si>
  <si>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</si>
  <si>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</si>
  <si>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</si>
  <si>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</si>
  <si>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</si>
  <si>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</si>
  <si>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</si>
  <si>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</si>
  <si>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</si>
  <si>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</si>
  <si>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</si>
  <si>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</si>
  <si>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</si>
  <si>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</si>
  <si>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</si>
  <si>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</si>
  <si>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</si>
  <si>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</si>
  <si>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</si>
  <si>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</si>
  <si>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</si>
  <si>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</si>
  <si>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</si>
  <si>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</si>
  <si>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</si>
  <si>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</si>
  <si>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</si>
  <si>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</si>
  <si>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</si>
  <si>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</si>
  <si>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</si>
  <si>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</si>
  <si>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</si>
  <si>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</si>
  <si>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</si>
  <si>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</si>
  <si>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</si>
  <si>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</si>
  <si>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</si>
  <si>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</si>
  <si>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</si>
  <si>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</si>
  <si>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</si>
  <si>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</si>
  <si>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</si>
  <si>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</si>
  <si>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</si>
  <si>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</si>
  <si>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</si>
  <si>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</si>
  <si>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</si>
  <si>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</si>
  <si>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</si>
  <si>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</si>
  <si>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</si>
  <si>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</si>
  <si>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</si>
  <si>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</si>
  <si>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</si>
  <si>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</si>
  <si>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</si>
  <si>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</si>
  <si>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</si>
  <si>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</si>
  <si>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</si>
  <si>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</si>
  <si>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</si>
  <si>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</si>
  <si>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</si>
  <si>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</si>
  <si>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</si>
  <si>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</si>
  <si>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</si>
  <si>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</si>
  <si>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</si>
  <si>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</si>
  <si>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</si>
  <si>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</si>
  <si>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</si>
  <si>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</si>
  <si>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</si>
  <si>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</si>
  <si>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</si>
  <si>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</si>
  <si>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</si>
  <si>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</si>
  <si>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</si>
  <si>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</si>
  <si>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</si>
  <si>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</si>
  <si>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</si>
  <si>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</si>
  <si>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</si>
  <si>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</si>
  <si>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</si>
  <si>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</si>
  <si>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</si>
  <si>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</si>
  <si>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</si>
  <si>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</si>
  <si>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</si>
  <si>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</si>
  <si>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</si>
  <si>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</si>
  <si>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</si>
  <si>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</si>
  <si>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</si>
  <si>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</si>
  <si>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</si>
  <si>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</si>
  <si>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</si>
  <si>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</si>
  <si>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</si>
  <si>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</si>
  <si>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</si>
  <si>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</si>
  <si>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</si>
  <si>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</si>
  <si>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</si>
  <si>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</si>
  <si>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</si>
  <si>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</si>
  <si>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</si>
  <si>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</si>
  <si>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</si>
  <si>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</si>
  <si>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</si>
  <si>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</si>
  <si>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</si>
  <si>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</si>
  <si>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</si>
  <si>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</si>
  <si>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</si>
  <si>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</si>
  <si>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</si>
  <si>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</si>
  <si>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</si>
  <si>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</si>
  <si>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</si>
  <si>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</si>
  <si>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</si>
  <si>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</si>
  <si>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</si>
  <si>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</si>
  <si>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</si>
  <si>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</si>
  <si>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</si>
  <si>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</si>
  <si>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</si>
  <si>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</si>
  <si>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</si>
  <si>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</si>
  <si>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</si>
  <si>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</si>
  <si>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</si>
  <si>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</si>
  <si>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</si>
  <si>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</si>
  <si>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</si>
  <si>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</si>
  <si>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</si>
  <si>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</si>
  <si>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</si>
  <si>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</si>
  <si>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</si>
  <si>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</si>
  <si>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</si>
  <si>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</si>
  <si>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</si>
  <si>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</si>
  <si>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</si>
  <si>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</si>
  <si>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</si>
  <si>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</si>
  <si>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</si>
  <si>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</si>
  <si>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</si>
  <si>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</si>
  <si>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</si>
  <si>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</si>
  <si>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</si>
  <si>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</si>
  <si>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</si>
  <si>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</si>
  <si>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</si>
  <si>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</si>
  <si>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</si>
  <si>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</si>
  <si>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</si>
  <si>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</si>
  <si>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</si>
  <si>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</si>
  <si>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</si>
  <si>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</si>
  <si>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</si>
  <si>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</si>
  <si>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</si>
  <si>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</si>
  <si>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</si>
  <si>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</si>
  <si>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</si>
  <si>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</si>
  <si>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</si>
  <si>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</si>
  <si>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</si>
  <si>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</si>
  <si>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</si>
  <si>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</si>
  <si>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</si>
  <si>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</si>
  <si>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</si>
  <si>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</si>
  <si>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</si>
  <si>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</si>
  <si>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</si>
  <si>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</si>
  <si>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</si>
  <si>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</si>
  <si>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</si>
  <si>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</si>
  <si>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</si>
  <si>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</si>
  <si>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</si>
  <si>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</si>
  <si>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</si>
  <si>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</si>
  <si>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</si>
  <si>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</si>
  <si>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</si>
  <si>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</si>
  <si>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</si>
  <si>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</si>
  <si>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</si>
  <si>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</si>
  <si>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</si>
  <si>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</si>
  <si>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</si>
  <si>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</si>
  <si>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</si>
  <si>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</si>
  <si>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</si>
  <si>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</si>
  <si>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</si>
  <si>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</si>
  <si>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</si>
  <si>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</si>
  <si>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</si>
  <si>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</si>
  <si>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</si>
  <si>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</si>
  <si>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</si>
  <si>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</si>
  <si>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</si>
  <si>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</si>
  <si>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</si>
  <si>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</si>
  <si>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</si>
  <si>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</si>
  <si>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</si>
  <si>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</si>
  <si>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</si>
  <si>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</si>
  <si>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</si>
  <si>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</si>
  <si>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</si>
  <si>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</si>
  <si>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</si>
  <si>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</si>
  <si>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</si>
  <si>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</si>
  <si>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</si>
  <si>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</si>
  <si>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</si>
  <si>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</si>
  <si>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</si>
  <si>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</si>
  <si>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</si>
  <si>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</si>
  <si>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</si>
  <si>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</si>
  <si>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</si>
  <si>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</si>
  <si>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</si>
  <si>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</si>
  <si>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</si>
  <si>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</si>
  <si>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</si>
  <si>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</si>
  <si>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</si>
  <si>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</si>
  <si>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</si>
  <si>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</si>
  <si>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</si>
  <si>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</si>
  <si>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</si>
  <si>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</si>
  <si>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</si>
  <si>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</si>
  <si>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</si>
  <si>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</si>
  <si>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</si>
  <si>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</si>
  <si>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</si>
  <si>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</si>
  <si>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</si>
  <si>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</si>
  <si>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</si>
  <si>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</si>
  <si>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</si>
  <si>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</si>
  <si>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</si>
  <si>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</si>
  <si>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</si>
  <si>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</si>
  <si>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</si>
  <si>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</si>
  <si>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</si>
  <si>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</si>
  <si>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</si>
  <si>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</si>
  <si>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</si>
  <si>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</si>
  <si>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</si>
  <si>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</si>
  <si>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</si>
  <si>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</si>
  <si>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</si>
  <si>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</si>
  <si>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</si>
  <si>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</si>
  <si>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</si>
  <si>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</si>
  <si>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</si>
  <si>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</si>
  <si>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</si>
  <si>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</si>
  <si>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</si>
  <si>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</si>
  <si>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</si>
  <si>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</si>
  <si>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</si>
  <si>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</si>
  <si>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</si>
  <si>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</si>
  <si>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</si>
  <si>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</si>
  <si>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</si>
  <si>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</si>
  <si>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</si>
  <si>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</si>
  <si>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</si>
  <si>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</si>
  <si>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</si>
  <si>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</si>
  <si>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</si>
  <si>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</si>
  <si>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</si>
  <si>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</si>
  <si>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</si>
  <si>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</si>
  <si>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</si>
  <si>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</si>
  <si>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</si>
  <si>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</si>
  <si>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</si>
  <si>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</si>
  <si>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</si>
  <si>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</si>
  <si>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</si>
  <si>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</si>
  <si>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</si>
  <si>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</si>
  <si>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</si>
  <si>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</si>
  <si>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</si>
  <si>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</si>
  <si>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</si>
  <si>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</si>
  <si>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</si>
  <si>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</si>
  <si>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</si>
  <si>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</si>
  <si>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</si>
  <si>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</si>
  <si>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</si>
  <si>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</si>
  <si>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</si>
  <si>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</si>
  <si>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</si>
  <si>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</si>
  <si>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</si>
  <si>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</si>
  <si>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</si>
  <si>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</si>
  <si>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</si>
  <si>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</si>
  <si>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</si>
  <si>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</si>
  <si>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</si>
  <si>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</si>
  <si>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</si>
  <si>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</si>
  <si>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</si>
  <si>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</si>
  <si>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</si>
  <si>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</si>
  <si>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</si>
  <si>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</si>
  <si>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</si>
  <si>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</si>
  <si>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</si>
  <si>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</si>
  <si>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</si>
  <si>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</si>
  <si>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</si>
  <si>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</si>
  <si>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</si>
  <si>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</si>
  <si>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</si>
  <si>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</si>
  <si>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</si>
  <si>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</si>
  <si>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</si>
  <si>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</si>
  <si>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</si>
  <si>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</si>
  <si>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</si>
  <si>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</si>
  <si>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</si>
  <si>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</si>
  <si>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</si>
  <si>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</si>
  <si>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</si>
  <si>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</si>
  <si>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</si>
  <si>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</si>
  <si>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</si>
  <si>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</si>
  <si>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</si>
  <si>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</si>
  <si>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</si>
  <si>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</si>
  <si>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</si>
  <si>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</si>
  <si>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</si>
  <si>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</si>
  <si>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</si>
  <si>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</si>
  <si>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</si>
  <si>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</si>
  <si>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</si>
  <si>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</si>
  <si>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</si>
  <si>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</si>
  <si>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</si>
  <si>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</si>
  <si>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</si>
  <si>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</si>
  <si>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</si>
  <si>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</si>
  <si>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</si>
  <si>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</si>
  <si>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</si>
  <si>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</si>
  <si>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</si>
  <si>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</si>
  <si>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</si>
  <si>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</si>
  <si>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</si>
  <si>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</si>
  <si>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</si>
  <si>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</si>
  <si>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</si>
  <si>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</si>
  <si>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</si>
  <si>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</si>
  <si>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</si>
  <si>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</si>
  <si>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</si>
  <si>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</si>
  <si>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</si>
  <si>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</si>
  <si>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</si>
  <si>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</si>
  <si>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</si>
  <si>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</si>
  <si>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</si>
  <si>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</si>
  <si>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</si>
  <si>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</si>
  <si>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</si>
  <si>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</si>
  <si>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</si>
  <si>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</si>
  <si>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</si>
  <si>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</si>
  <si>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</si>
  <si>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</si>
  <si>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</si>
  <si>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</si>
  <si>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</si>
  <si>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</si>
  <si>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</si>
  <si>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</si>
  <si>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</si>
  <si>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</si>
  <si>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</si>
  <si>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</si>
  <si>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</si>
  <si>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</si>
  <si>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</si>
  <si>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</si>
  <si>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</si>
  <si>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</si>
  <si>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</si>
  <si>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</si>
  <si>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</si>
  <si>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</si>
  <si>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</si>
  <si>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</si>
  <si>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</si>
  <si>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</si>
  <si>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</si>
  <si>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</si>
  <si>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</si>
  <si>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</si>
  <si>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</si>
  <si>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</si>
  <si>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</si>
  <si>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</si>
  <si>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</si>
  <si>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</si>
  <si>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</si>
  <si>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</si>
  <si>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</si>
  <si>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</si>
  <si>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</si>
  <si>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</si>
  <si>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</si>
  <si>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</si>
  <si>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</si>
  <si>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</si>
  <si>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</si>
  <si>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</si>
  <si>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</si>
  <si>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</si>
  <si>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</si>
  <si>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</si>
  <si>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</si>
  <si>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</si>
  <si>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</si>
  <si>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</si>
  <si>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</si>
  <si>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</si>
  <si>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</si>
  <si>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</si>
  <si>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</si>
  <si>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</si>
  <si>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</si>
  <si>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</si>
  <si>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</si>
  <si>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</si>
  <si>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</si>
  <si>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</si>
  <si>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</si>
  <si>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</si>
  <si>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</si>
  <si>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</si>
  <si>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</si>
  <si>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</si>
  <si>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</si>
  <si>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</si>
  <si>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</si>
  <si>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</si>
  <si>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</si>
  <si>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</si>
  <si>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</si>
  <si>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</si>
  <si>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</si>
  <si>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</si>
  <si>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</si>
  <si>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</si>
  <si>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</si>
  <si>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</si>
  <si>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</si>
  <si>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</si>
  <si>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</si>
  <si>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</si>
  <si>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</si>
  <si>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</si>
  <si>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</si>
  <si>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</si>
  <si>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</si>
  <si>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</si>
  <si>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</si>
  <si>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</si>
  <si>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</si>
  <si>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</si>
  <si>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</si>
  <si>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</si>
  <si>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</si>
  <si>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</si>
  <si>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</si>
  <si>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</si>
  <si>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</si>
  <si>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</si>
  <si>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</si>
  <si>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</si>
  <si>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</si>
  <si>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</si>
  <si>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</si>
  <si>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</si>
  <si>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</si>
  <si>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</si>
  <si>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</si>
  <si>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</si>
  <si>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</si>
  <si>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</si>
  <si>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</si>
  <si>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</si>
  <si>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</si>
  <si>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</si>
  <si>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</si>
  <si>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</si>
  <si>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</si>
  <si>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</si>
  <si>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</si>
  <si>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</si>
  <si>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</si>
  <si>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</si>
  <si>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</si>
  <si>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</si>
  <si>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</si>
  <si>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</si>
  <si>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</si>
  <si>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</si>
  <si>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</si>
  <si>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</si>
  <si>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</si>
  <si>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</si>
  <si>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</si>
  <si>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</si>
  <si>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</si>
  <si>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</si>
  <si>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</si>
  <si>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</si>
  <si>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</si>
  <si>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</si>
  <si>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</si>
  <si>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</si>
  <si>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</si>
  <si>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</si>
  <si>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</si>
  <si>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</si>
  <si>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</si>
  <si>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</si>
  <si>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</si>
  <si>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</si>
  <si>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</si>
  <si>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</si>
  <si>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</si>
  <si>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</si>
  <si>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</si>
  <si>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</si>
  <si>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</si>
  <si>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</si>
  <si>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</si>
  <si>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</si>
  <si>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</si>
  <si>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</si>
  <si>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</si>
  <si>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</si>
  <si>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</si>
  <si>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</si>
  <si>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</si>
  <si>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</si>
  <si>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</si>
  <si>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</si>
  <si>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</si>
  <si>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</si>
  <si>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</si>
  <si>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</si>
  <si>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</si>
  <si>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</si>
  <si>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</si>
  <si>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</si>
  <si>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</si>
  <si>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</si>
  <si>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</si>
  <si>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</si>
  <si>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</si>
  <si>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</si>
  <si>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</si>
  <si>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</si>
  <si>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</si>
  <si>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</si>
  <si>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</si>
  <si>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</si>
  <si>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</si>
  <si>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</si>
  <si>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</si>
  <si>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</si>
  <si>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</si>
  <si>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</si>
  <si>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</si>
  <si>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</si>
  <si>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</si>
  <si>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</si>
  <si>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</si>
  <si>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</si>
  <si>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</si>
  <si>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</si>
  <si>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</si>
  <si>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</si>
  <si>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</si>
  <si>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</si>
  <si>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</si>
  <si>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</si>
  <si>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</si>
  <si>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</si>
  <si>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</si>
  <si>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</si>
  <si>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</si>
  <si>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</si>
  <si>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</si>
  <si>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</si>
  <si>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</si>
  <si>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</si>
  <si>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</si>
  <si>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</si>
  <si>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</si>
  <si>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</si>
  <si>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</si>
  <si>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</si>
  <si>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</si>
  <si>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</si>
  <si>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</si>
  <si>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</si>
  <si>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</si>
  <si>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</si>
  <si>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</si>
  <si>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</si>
  <si>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</si>
  <si>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</si>
  <si>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</si>
  <si>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</si>
  <si>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</si>
  <si>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</si>
  <si>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</si>
  <si>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</si>
  <si>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</si>
  <si>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</si>
  <si>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</si>
  <si>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</si>
  <si>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</si>
  <si>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</si>
  <si>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</si>
  <si>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</si>
  <si>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</si>
  <si>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</si>
  <si>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</si>
  <si>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</si>
  <si>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</si>
  <si>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</si>
  <si>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</si>
  <si>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</si>
  <si>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</si>
  <si>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</si>
  <si>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</si>
  <si>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</si>
  <si>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</si>
  <si>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</si>
  <si>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</si>
  <si>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</si>
  <si>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</si>
  <si>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</si>
  <si>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</si>
  <si>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</si>
  <si>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</si>
  <si>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</si>
  <si>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</si>
  <si>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</si>
  <si>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</si>
  <si>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</si>
  <si>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</si>
  <si>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</si>
  <si>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</si>
  <si>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</si>
  <si>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</si>
  <si>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</si>
  <si>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</si>
  <si>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</si>
  <si>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</si>
  <si>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</si>
  <si>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</si>
  <si>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</si>
  <si>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</si>
  <si>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</si>
  <si>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</si>
  <si>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</si>
  <si>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</si>
  <si>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</si>
  <si>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</si>
  <si>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</si>
  <si>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</si>
  <si>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</si>
  <si>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</si>
  <si>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</si>
  <si>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</si>
  <si>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</si>
  <si>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</si>
  <si>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</si>
  <si>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</si>
  <si>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</si>
  <si>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</si>
  <si>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</si>
  <si>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</si>
  <si>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</si>
  <si>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</si>
  <si>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</si>
  <si>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</si>
  <si>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</si>
  <si>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</si>
  <si>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</si>
  <si>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</si>
  <si>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</si>
  <si>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</si>
  <si>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</si>
  <si>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</si>
  <si>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</si>
  <si>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</si>
  <si>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</si>
  <si>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</si>
  <si>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</si>
  <si>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</si>
  <si>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</si>
  <si>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</si>
  <si>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</si>
  <si>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</si>
  <si>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</si>
  <si>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</si>
  <si>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</si>
  <si>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</si>
  <si>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</si>
  <si>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</si>
  <si>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</si>
  <si>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</si>
  <si>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</si>
  <si>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</si>
  <si>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</si>
  <si>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</si>
  <si>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</si>
  <si>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</si>
  <si>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</si>
  <si>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</si>
  <si>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</si>
  <si>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</si>
  <si>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</si>
  <si>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</si>
  <si>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</si>
  <si>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</si>
  <si>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</si>
  <si>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</si>
  <si>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</si>
  <si>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</si>
  <si>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</si>
  <si>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</si>
  <si>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</si>
  <si>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</si>
  <si>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</si>
  <si>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</si>
  <si>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</si>
  <si>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</si>
  <si>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</si>
  <si>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</si>
  <si>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</si>
  <si>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</si>
  <si>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</si>
  <si>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</si>
  <si>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</si>
  <si>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</si>
  <si>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</si>
  <si>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</si>
  <si>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</si>
  <si>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</si>
  <si>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</si>
  <si>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</si>
  <si>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</si>
  <si>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</si>
  <si>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</si>
  <si>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</si>
  <si>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</si>
  <si>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</si>
  <si>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</si>
  <si>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</si>
  <si>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</si>
  <si>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</si>
  <si>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</si>
  <si>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</si>
  <si>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</si>
  <si>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</si>
  <si>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</si>
  <si>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</si>
  <si>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</si>
  <si>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</si>
  <si>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</si>
  <si>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</si>
  <si>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</si>
  <si>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</si>
  <si>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</si>
  <si>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</si>
  <si>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</si>
  <si>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</si>
  <si>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</si>
  <si>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</si>
  <si>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</si>
  <si>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</si>
  <si>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</si>
  <si>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</si>
  <si>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</si>
  <si>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</si>
  <si>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</si>
  <si>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</si>
  <si>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</si>
  <si>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</si>
  <si>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</si>
  <si>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</si>
  <si>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</si>
  <si>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</si>
  <si>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</si>
  <si>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</si>
  <si>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</si>
  <si>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</si>
  <si>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</si>
  <si>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</si>
  <si>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</si>
  <si>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</si>
  <si>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</si>
  <si>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</si>
  <si>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</si>
  <si>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</si>
  <si>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</si>
  <si>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</si>
  <si>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</si>
  <si>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</si>
  <si>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</si>
  <si>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</si>
  <si>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</si>
  <si>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</si>
  <si>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</si>
  <si>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</si>
  <si>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</si>
  <si>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</si>
  <si>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</si>
  <si>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</si>
  <si>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</si>
  <si>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</si>
  <si>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</si>
  <si>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</si>
  <si>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</si>
  <si>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</si>
  <si>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</si>
  <si>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</si>
  <si>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</si>
  <si>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</si>
  <si>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</si>
  <si>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</si>
  <si>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</si>
  <si>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</si>
  <si>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</si>
  <si>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</si>
  <si>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</si>
  <si>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</si>
  <si>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</si>
  <si>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</si>
  <si>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</si>
  <si>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</si>
  <si>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</si>
  <si>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</si>
  <si>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</si>
  <si>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</si>
  <si>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</si>
  <si>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</si>
  <si>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</si>
  <si>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</si>
  <si>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</si>
  <si>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</si>
  <si>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</si>
  <si>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</si>
  <si>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</si>
  <si>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</si>
  <si>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</si>
  <si>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</si>
  <si>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</si>
  <si>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</si>
  <si>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</si>
  <si>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</si>
  <si>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</si>
  <si>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</si>
  <si>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</si>
  <si>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</si>
  <si>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</si>
  <si>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</si>
  <si>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</si>
  <si>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</si>
  <si>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</si>
  <si>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</si>
  <si>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</si>
  <si>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</si>
  <si>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</si>
  <si>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</si>
  <si>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</si>
  <si>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</si>
  <si>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</si>
  <si>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</si>
  <si>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</si>
  <si>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</si>
  <si>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</si>
  <si>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</si>
  <si>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</si>
  <si>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</si>
  <si>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</si>
  <si>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</si>
  <si>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</si>
  <si>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</si>
  <si>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</si>
  <si>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</si>
  <si>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</si>
  <si>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</si>
  <si>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</si>
  <si>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</si>
  <si>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</si>
  <si>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</si>
  <si>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</si>
  <si>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</si>
  <si>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</si>
  <si>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</si>
  <si>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</si>
  <si>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</si>
  <si>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</si>
  <si>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</si>
  <si>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</si>
  <si>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</si>
  <si>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</si>
  <si>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</si>
  <si>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</si>
  <si>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</si>
  <si>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</si>
  <si>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</si>
  <si>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</si>
  <si>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</si>
  <si>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</si>
  <si>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</si>
  <si>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</si>
  <si>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</si>
  <si>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</si>
  <si>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</si>
  <si>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</si>
  <si>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</si>
  <si>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</si>
  <si>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</si>
  <si>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</si>
  <si>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</si>
  <si>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</si>
  <si>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</si>
  <si>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</si>
  <si>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</si>
  <si>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</si>
  <si>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</si>
  <si>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</si>
  <si>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</si>
  <si>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</si>
  <si>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</si>
  <si>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</si>
  <si>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</si>
  <si>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</si>
  <si>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</si>
  <si>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</si>
  <si>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</si>
  <si>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</si>
  <si>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</si>
  <si>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</si>
  <si>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</si>
  <si>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</si>
  <si>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</si>
  <si>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</si>
  <si>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</si>
  <si>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</si>
  <si>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</si>
  <si>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</si>
  <si>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</si>
  <si>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</si>
  <si>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</si>
  <si>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</si>
  <si>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</si>
  <si>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</si>
  <si>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</si>
  <si>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</si>
  <si>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</si>
  <si>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</si>
  <si>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</si>
  <si>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</si>
  <si>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</si>
  <si>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</si>
  <si>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</si>
  <si>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</si>
  <si>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</si>
  <si>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</si>
  <si>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</si>
  <si>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</si>
  <si>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</si>
  <si>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</si>
  <si>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</si>
  <si>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</si>
  <si>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</si>
  <si>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</si>
  <si>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</si>
  <si>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</si>
  <si>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</si>
  <si>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</si>
  <si>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</si>
  <si>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</si>
  <si>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</si>
  <si>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</si>
  <si>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</si>
  <si>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</si>
  <si>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</si>
  <si>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</si>
  <si>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</si>
  <si>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</si>
  <si>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</si>
  <si>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</si>
  <si>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</si>
  <si>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</si>
  <si>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</si>
  <si>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</si>
  <si>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</si>
  <si>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</si>
  <si>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</si>
  <si>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</si>
  <si>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</si>
  <si>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</si>
  <si>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</si>
  <si>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</si>
  <si>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</si>
  <si>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</si>
  <si>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</si>
  <si>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</si>
  <si>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</si>
  <si>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</si>
  <si>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</si>
  <si>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</si>
  <si>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</si>
  <si>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</si>
  <si>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</si>
  <si>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</si>
  <si>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</si>
  <si>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</si>
  <si>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</si>
  <si>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</si>
  <si>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</si>
  <si>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</si>
  <si>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</si>
  <si>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</si>
  <si>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</si>
  <si>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</si>
  <si>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</si>
  <si>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</si>
  <si>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</si>
  <si>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</si>
  <si>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</si>
  <si>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</si>
  <si>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</si>
  <si>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</si>
  <si>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</si>
  <si>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</si>
  <si>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</si>
  <si>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</si>
  <si>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</si>
  <si>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</si>
  <si>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</si>
  <si>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</si>
  <si>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</si>
  <si>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</si>
  <si>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</si>
  <si>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</si>
  <si>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</si>
  <si>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</si>
  <si>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</si>
  <si>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</si>
  <si>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</si>
  <si>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</si>
  <si>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</si>
  <si>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</si>
  <si>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</si>
  <si>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</si>
  <si>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</si>
  <si>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</si>
  <si>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</si>
  <si>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</si>
  <si>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</si>
  <si>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</si>
  <si>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</si>
  <si>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</si>
  <si>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</si>
  <si>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</si>
  <si>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</si>
  <si>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</si>
  <si>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</si>
  <si>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</si>
  <si>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</si>
  <si>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</si>
  <si>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</si>
  <si>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</si>
  <si>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</si>
  <si>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</si>
  <si>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</si>
  <si>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</si>
  <si>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</si>
  <si>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</si>
  <si>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</si>
  <si>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</si>
  <si>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</si>
  <si>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</si>
  <si>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</si>
  <si>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</si>
  <si>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</si>
  <si>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</si>
  <si>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</si>
  <si>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</si>
  <si>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</si>
  <si>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</si>
  <si>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</si>
  <si>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</si>
  <si>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</si>
  <si>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</si>
  <si>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</si>
  <si>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</si>
  <si>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</si>
  <si>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</si>
  <si>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</si>
  <si>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</si>
  <si>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</si>
  <si>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</si>
  <si>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</si>
  <si>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</si>
  <si>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</si>
  <si>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</si>
  <si>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</si>
  <si>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</si>
  <si>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</si>
  <si>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</si>
  <si>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</si>
  <si>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</si>
  <si>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</si>
  <si>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</si>
  <si>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</si>
  <si>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</si>
  <si>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</si>
  <si>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</si>
  <si>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</si>
  <si>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</si>
  <si>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</si>
  <si>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</si>
  <si>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</si>
  <si>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</si>
  <si>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</si>
  <si>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</si>
  <si>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</si>
  <si>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</si>
  <si>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</si>
  <si>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</si>
  <si>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</si>
  <si>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</si>
  <si>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</si>
  <si>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</si>
  <si>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</si>
  <si>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</si>
  <si>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</si>
  <si>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</si>
  <si>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</si>
  <si>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</si>
  <si>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</si>
  <si>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</si>
  <si>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</si>
  <si>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</si>
  <si>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</si>
  <si>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</si>
  <si>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</si>
  <si>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</si>
  <si>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</si>
  <si>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</si>
  <si>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</si>
  <si>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</si>
  <si>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</si>
  <si>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</si>
  <si>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</si>
  <si>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</si>
  <si>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</si>
  <si>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</si>
  <si>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</si>
  <si>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</si>
  <si>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</si>
  <si>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</si>
  <si>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</si>
  <si>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</si>
  <si>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</si>
  <si>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</si>
  <si>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</si>
  <si>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</si>
  <si>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</si>
  <si>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</si>
  <si>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</si>
  <si>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</si>
  <si>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</si>
  <si>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</si>
  <si>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</si>
  <si>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</si>
  <si>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</si>
  <si>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</si>
  <si>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</si>
  <si>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</si>
  <si>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</si>
  <si>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</si>
  <si>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</si>
  <si>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</si>
  <si>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</si>
  <si>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</si>
  <si>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</si>
  <si>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</si>
  <si>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</si>
  <si>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</si>
  <si>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</si>
  <si>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</si>
  <si>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</si>
  <si>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</si>
  <si>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</si>
  <si>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</si>
  <si>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</si>
  <si>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</si>
  <si>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</si>
  <si>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</si>
  <si>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</si>
  <si>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</si>
  <si>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</si>
  <si>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</si>
  <si>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</si>
  <si>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</si>
  <si>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</si>
  <si>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</si>
  <si>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</si>
  <si>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</si>
  <si>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</si>
  <si>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</si>
  <si>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</si>
  <si>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</si>
  <si>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</si>
  <si>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</si>
  <si>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</si>
  <si>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</si>
  <si>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</si>
  <si>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</si>
  <si>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</si>
  <si>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</si>
  <si>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</si>
  <si>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</si>
  <si>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</si>
  <si>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</si>
  <si>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</si>
  <si>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</si>
  <si>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</si>
  <si>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</si>
  <si>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</si>
  <si>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</si>
  <si>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</si>
  <si>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</si>
  <si>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</si>
  <si>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</si>
  <si>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</si>
  <si>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</si>
  <si>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</si>
  <si>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</si>
  <si>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</si>
  <si>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</si>
  <si>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</si>
  <si>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</si>
  <si>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</si>
  <si>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</si>
  <si>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</si>
  <si>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</si>
  <si>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</si>
  <si>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</si>
  <si>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</si>
  <si>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</si>
  <si>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</si>
  <si>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</si>
  <si>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</si>
  <si>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</si>
  <si>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</si>
  <si>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</si>
  <si>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</si>
  <si>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</si>
  <si>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</si>
  <si>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</si>
  <si>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</si>
  <si>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</si>
  <si>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</si>
  <si>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</si>
  <si>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</si>
  <si>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</si>
  <si>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</si>
  <si>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</si>
  <si>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</si>
  <si>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</si>
  <si>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</si>
  <si>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</si>
  <si>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</si>
  <si>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</si>
  <si>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</si>
  <si>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</si>
  <si>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</si>
  <si>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</si>
  <si>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</si>
  <si>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</si>
  <si>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</si>
  <si>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</si>
  <si>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</si>
  <si>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</si>
  <si>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</si>
  <si>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</si>
  <si>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</si>
  <si>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</si>
  <si>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</si>
  <si>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</si>
  <si>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</si>
  <si>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</si>
  <si>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</si>
  <si>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</si>
  <si>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</si>
  <si>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</si>
  <si>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</si>
  <si>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</si>
  <si>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</si>
  <si>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</si>
  <si>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</si>
  <si>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</si>
  <si>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</si>
  <si>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</si>
  <si>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</si>
  <si>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</si>
  <si>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</si>
  <si>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</si>
  <si>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</si>
  <si>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</si>
  <si>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</si>
  <si>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</si>
  <si>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</si>
  <si>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</si>
  <si>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</si>
  <si>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</si>
  <si>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</si>
  <si>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</si>
  <si>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</si>
  <si>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</si>
  <si>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</si>
  <si>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</si>
  <si>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</si>
  <si>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</si>
  <si>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</si>
  <si>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</si>
  <si>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</si>
  <si>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</si>
  <si>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</si>
  <si>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</si>
  <si>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</si>
  <si>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</si>
  <si>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</si>
  <si>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</si>
  <si>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</si>
  <si>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</si>
  <si>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</si>
  <si>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</si>
  <si>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</si>
  <si>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</si>
  <si>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</si>
  <si>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</si>
  <si>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</si>
  <si>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</si>
  <si>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</si>
  <si>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</si>
  <si>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</si>
  <si>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</si>
  <si>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</si>
  <si>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</si>
  <si>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</si>
  <si>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</si>
  <si>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</si>
  <si>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</si>
  <si>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</si>
  <si>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</si>
  <si>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</si>
  <si>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</si>
  <si>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</si>
  <si>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</si>
  <si>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</si>
  <si>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</si>
  <si>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</si>
  <si>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</si>
  <si>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</si>
  <si>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</si>
  <si>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</si>
  <si>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</si>
  <si>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</si>
  <si>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</si>
  <si>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</si>
  <si>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</si>
  <si>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</si>
  <si>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</si>
  <si>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</si>
  <si>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</si>
  <si>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</si>
  <si>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</si>
  <si>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</si>
  <si>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</si>
  <si>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</si>
  <si>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</si>
  <si>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</si>
  <si>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</si>
  <si>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</si>
  <si>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</si>
  <si>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</si>
  <si>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</si>
  <si>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</si>
  <si>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</si>
  <si>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</si>
  <si>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</si>
  <si>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</si>
  <si>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</si>
  <si>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</si>
  <si>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</si>
  <si>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</si>
  <si>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</si>
  <si>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</si>
  <si>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</si>
  <si>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</si>
  <si>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</si>
  <si>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</si>
  <si>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</si>
  <si>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</si>
  <si>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</si>
  <si>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</si>
  <si>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</si>
  <si>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</si>
  <si>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</si>
  <si>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</si>
  <si>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</si>
  <si>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</si>
  <si>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</si>
  <si>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</si>
  <si>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</si>
  <si>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</si>
  <si>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</si>
  <si>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</si>
  <si>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</si>
  <si>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</si>
  <si>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</si>
  <si>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</si>
  <si>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</si>
  <si>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</si>
  <si>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</si>
  <si>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</si>
  <si>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</si>
  <si>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</si>
  <si>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</si>
  <si>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</si>
  <si>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</si>
  <si>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</si>
  <si>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</si>
  <si>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</si>
  <si>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</si>
  <si>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</si>
  <si>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</si>
  <si>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</si>
  <si>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</si>
  <si>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</si>
  <si>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</si>
  <si>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</si>
  <si>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</si>
  <si>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</si>
  <si>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</si>
  <si>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</si>
  <si>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</si>
  <si>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</si>
  <si>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</si>
  <si>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</si>
  <si>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</si>
  <si>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</si>
  <si>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</si>
  <si>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</si>
  <si>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</si>
  <si>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</si>
  <si>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</si>
  <si>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</si>
  <si>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</si>
  <si>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</si>
  <si>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</si>
  <si>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</si>
  <si>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</si>
  <si>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</si>
  <si>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</si>
  <si>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</si>
  <si>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</si>
  <si>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</si>
  <si>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</si>
  <si>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</si>
  <si>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</si>
  <si>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</si>
  <si>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</si>
  <si>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</si>
  <si>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</si>
  <si>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</si>
  <si>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</si>
  <si>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</si>
  <si>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</si>
  <si>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</si>
  <si>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</si>
  <si>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</si>
  <si>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</si>
  <si>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</si>
  <si>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</si>
  <si>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</si>
  <si>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</si>
  <si>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</si>
  <si>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</si>
  <si>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</si>
  <si>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</si>
  <si>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</si>
  <si>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</si>
  <si>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</si>
  <si>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</si>
  <si>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</si>
  <si>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</si>
  <si>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</si>
  <si>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</si>
  <si>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</si>
  <si>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</si>
  <si>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</si>
  <si>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</si>
  <si>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</si>
  <si>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</si>
  <si>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</si>
  <si>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</si>
  <si>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</si>
  <si>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</si>
  <si>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</si>
  <si>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</si>
  <si>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</si>
  <si>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</si>
  <si>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</si>
  <si>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</si>
  <si>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</si>
  <si>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</si>
  <si>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</si>
  <si>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</si>
  <si>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</si>
  <si>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</si>
  <si>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</si>
  <si>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</si>
  <si>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</si>
  <si>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</si>
  <si>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</si>
  <si>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</si>
  <si>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</si>
  <si>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</si>
  <si>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</si>
  <si>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</si>
  <si>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</si>
  <si>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</si>
  <si>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</si>
  <si>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</si>
  <si>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</si>
  <si>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</si>
  <si>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</si>
  <si>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</si>
  <si>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</si>
  <si>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</si>
  <si>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</si>
  <si>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</si>
  <si>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</si>
  <si>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</si>
  <si>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</si>
  <si>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</si>
  <si>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</si>
  <si>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</si>
  <si>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</si>
  <si>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</si>
  <si>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</si>
  <si>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</si>
  <si>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</si>
  <si>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</si>
  <si>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</si>
  <si>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</si>
  <si>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</si>
  <si>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</si>
  <si>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</si>
  <si>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</si>
  <si>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</si>
  <si>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</si>
  <si>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</si>
  <si>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</si>
  <si>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</si>
  <si>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</si>
  <si>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</si>
  <si>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</si>
  <si>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</si>
  <si>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</si>
  <si>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</si>
  <si>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</si>
  <si>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</si>
  <si>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</si>
  <si>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</si>
  <si>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</si>
  <si>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</si>
  <si>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</si>
  <si>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</si>
  <si>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</si>
  <si>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</si>
  <si>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</si>
  <si>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</si>
  <si>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</si>
  <si>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</si>
  <si>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</si>
  <si>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</si>
  <si>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</si>
  <si>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</si>
  <si>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</si>
  <si>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</si>
  <si>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</si>
  <si>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</si>
  <si>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</si>
  <si>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</si>
  <si>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</si>
  <si>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</si>
  <si>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</si>
  <si>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</si>
  <si>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</si>
  <si>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</si>
  <si>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</si>
  <si>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</si>
  <si>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</si>
  <si>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</si>
  <si>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</si>
  <si>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</si>
  <si>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</si>
  <si>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</si>
  <si>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</si>
  <si>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</si>
  <si>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</si>
  <si>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</si>
  <si>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</si>
  <si>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</si>
  <si>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</si>
  <si>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</si>
  <si>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</si>
  <si>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</si>
  <si>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</si>
  <si>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</si>
  <si>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</si>
  <si>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</si>
  <si>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</si>
  <si>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</si>
  <si>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</si>
  <si>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</si>
  <si>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</si>
  <si>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</si>
  <si>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</si>
  <si>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</si>
  <si>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</si>
  <si>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</si>
  <si>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</si>
  <si>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</si>
  <si>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</si>
  <si>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</si>
  <si>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</si>
  <si>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</si>
  <si>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</si>
  <si>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</si>
  <si>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</si>
  <si>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</si>
  <si>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</si>
  <si>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</si>
  <si>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</si>
  <si>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</si>
  <si>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</si>
  <si>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</si>
  <si>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</si>
  <si>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</si>
  <si>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</si>
  <si>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</si>
  <si>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</si>
  <si>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</si>
  <si>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</si>
  <si>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</si>
  <si>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</si>
  <si>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</si>
  <si>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</si>
  <si>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</si>
  <si>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</si>
  <si>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</si>
  <si>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</si>
  <si>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</si>
  <si>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</si>
  <si>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</si>
  <si>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</si>
  <si>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</si>
  <si>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</si>
  <si>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</si>
  <si>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</si>
  <si>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</si>
  <si>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</si>
  <si>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</si>
  <si>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</si>
  <si>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</si>
  <si>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</si>
  <si>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</si>
  <si>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</si>
  <si>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</si>
  <si>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</si>
  <si>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</si>
  <si>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</si>
  <si>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</si>
  <si>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</si>
  <si>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</si>
  <si>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</si>
  <si>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</si>
  <si>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</si>
  <si>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</si>
  <si>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</si>
  <si>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</si>
  <si>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</si>
  <si>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</si>
  <si>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</si>
  <si>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</si>
  <si>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</si>
  <si>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</si>
  <si>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</si>
  <si>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</si>
  <si>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</si>
  <si>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</si>
  <si>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</si>
  <si>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</si>
  <si>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</si>
  <si>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</si>
  <si>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</si>
  <si>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</si>
  <si>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</si>
  <si>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</si>
  <si>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</si>
  <si>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</si>
  <si>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</si>
  <si>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</si>
  <si>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</si>
  <si>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</si>
  <si>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</si>
  <si>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</si>
  <si>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</si>
  <si>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</si>
  <si>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</si>
  <si>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</si>
  <si>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</si>
  <si>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</si>
  <si>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</si>
  <si>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</si>
  <si>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</si>
  <si>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</si>
  <si>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</si>
  <si>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</si>
  <si>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</si>
  <si>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</si>
  <si>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</si>
  <si>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</si>
  <si>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</si>
  <si>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</si>
  <si>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</si>
  <si>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</si>
  <si>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</si>
  <si>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</si>
  <si>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</si>
  <si>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</si>
  <si>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</si>
  <si>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</si>
  <si>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</si>
  <si>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</si>
  <si>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</si>
  <si>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</si>
  <si>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</si>
  <si>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</si>
  <si>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</si>
  <si>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</si>
  <si>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</si>
  <si>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</si>
  <si>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</si>
  <si>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</si>
  <si>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</si>
  <si>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</si>
  <si>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</si>
  <si>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</si>
  <si>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</si>
  <si>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</si>
  <si>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</si>
  <si>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</si>
  <si>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</si>
  <si>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</si>
  <si>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</si>
  <si>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</si>
  <si>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</si>
  <si>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</si>
  <si>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</si>
  <si>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</si>
  <si>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</si>
  <si>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</si>
  <si>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</si>
  <si>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</si>
  <si>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</si>
  <si>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</si>
  <si>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</si>
  <si>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</si>
  <si>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</si>
  <si>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</si>
  <si>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</si>
  <si>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</si>
  <si>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</si>
  <si>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</si>
  <si>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</si>
  <si>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</si>
  <si>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</si>
  <si>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</si>
  <si>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</si>
  <si>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</si>
  <si>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</si>
  <si>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</si>
  <si>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</si>
  <si>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</si>
  <si>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</si>
  <si>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</si>
  <si>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</si>
  <si>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</si>
  <si>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</si>
  <si>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</si>
  <si>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</si>
  <si>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</si>
  <si>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</si>
  <si>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</si>
  <si>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</si>
  <si>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</si>
  <si>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</si>
  <si>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</si>
  <si>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</si>
  <si>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</si>
  <si>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</si>
  <si>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</si>
  <si>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</si>
  <si>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</si>
  <si>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</si>
  <si>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</si>
  <si>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</si>
  <si>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</si>
  <si>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</si>
  <si>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</si>
  <si>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</si>
  <si>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</si>
  <si>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</si>
  <si>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</si>
  <si>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</si>
  <si>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</si>
  <si>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</si>
  <si>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</si>
  <si>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</si>
  <si>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</si>
  <si>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</si>
  <si>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</si>
  <si>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</si>
  <si>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</si>
  <si>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</si>
  <si>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</si>
  <si>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</si>
  <si>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</si>
  <si>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</si>
  <si>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</si>
  <si>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</si>
  <si>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</si>
  <si>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</si>
  <si>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</si>
  <si>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</si>
  <si>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</si>
  <si>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</si>
  <si>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</si>
  <si>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</si>
  <si>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</si>
  <si>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</si>
  <si>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</si>
  <si>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</si>
  <si>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</si>
  <si>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</si>
  <si>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</si>
  <si>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</si>
  <si>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</si>
  <si>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</si>
  <si>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</si>
  <si>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</si>
  <si>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</si>
  <si>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</si>
  <si>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</si>
  <si>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</si>
  <si>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</si>
  <si>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</si>
  <si>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</si>
  <si>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</si>
  <si>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</si>
  <si>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</si>
  <si>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</si>
  <si>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</si>
  <si>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</si>
  <si>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</si>
  <si>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</si>
  <si>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</si>
  <si>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</si>
  <si>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</si>
  <si>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</si>
  <si>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</si>
  <si>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</si>
  <si>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</si>
  <si>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</si>
  <si>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</si>
  <si>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</si>
  <si>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</si>
  <si>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</si>
  <si>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</si>
  <si>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</si>
  <si>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</si>
  <si>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</si>
  <si>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</si>
  <si>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</si>
  <si>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</si>
  <si>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</si>
  <si>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</si>
  <si>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</si>
  <si>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</si>
  <si>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</si>
  <si>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</si>
  <si>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</si>
  <si>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</si>
  <si>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</si>
  <si>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</si>
  <si>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</si>
  <si>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</si>
  <si>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</si>
  <si>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</si>
  <si>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</si>
  <si>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</si>
  <si>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</si>
  <si>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</si>
  <si>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</si>
  <si>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</si>
  <si>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</si>
  <si>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</si>
  <si>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</si>
  <si>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</si>
  <si>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</si>
  <si>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</si>
  <si>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</si>
  <si>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</si>
  <si>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</si>
  <si>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</si>
  <si>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</si>
  <si>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</si>
  <si>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</si>
  <si>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</si>
  <si>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</si>
  <si>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</si>
  <si>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</si>
  <si>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</si>
  <si>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</si>
  <si>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</si>
  <si>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</si>
  <si>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</si>
  <si>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</si>
  <si>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</si>
  <si>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</si>
  <si>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</si>
  <si>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</si>
  <si>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</si>
  <si>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</si>
  <si>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</si>
  <si>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</si>
  <si>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</si>
  <si>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</si>
  <si>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</si>
  <si>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</si>
  <si>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</si>
  <si>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</si>
  <si>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</si>
  <si>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</si>
  <si>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</si>
  <si>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</si>
  <si>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</si>
  <si>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</si>
  <si>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</si>
  <si>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</si>
  <si>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</si>
  <si>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</si>
  <si>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</si>
  <si>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</si>
  <si>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</si>
  <si>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</si>
  <si>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</si>
  <si>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</si>
  <si>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</si>
  <si>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</si>
  <si>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</si>
  <si>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</si>
  <si>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</si>
  <si>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</si>
  <si>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</si>
  <si>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</si>
  <si>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</si>
  <si>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</si>
  <si>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</si>
  <si>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</si>
  <si>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</si>
  <si>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</si>
  <si>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</si>
  <si>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</si>
  <si>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</si>
  <si>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</si>
  <si>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</si>
  <si>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</si>
  <si>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</si>
  <si>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</si>
  <si>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</si>
  <si>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</si>
  <si>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</si>
  <si>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</si>
  <si>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</si>
  <si>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</si>
  <si>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</si>
  <si>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</si>
  <si>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</si>
  <si>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</si>
  <si>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</si>
  <si>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</si>
  <si>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</si>
  <si>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</si>
  <si>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</si>
  <si>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</si>
  <si>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</si>
  <si>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</si>
  <si>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</si>
  <si>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</si>
  <si>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</si>
  <si>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</si>
  <si>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</si>
  <si>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</si>
  <si>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</si>
  <si>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</si>
  <si>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</si>
  <si>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</si>
  <si>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</si>
  <si>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</si>
  <si>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</si>
  <si>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</si>
  <si>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</si>
  <si>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</si>
  <si>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</si>
  <si>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</si>
  <si>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</si>
  <si>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</si>
  <si>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</si>
  <si>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</si>
  <si>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</si>
  <si>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</si>
  <si>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</si>
  <si>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</si>
  <si>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</si>
  <si>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</si>
  <si>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</si>
  <si>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</si>
  <si>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</si>
  <si>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</si>
  <si>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</si>
  <si>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</si>
  <si>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</si>
  <si>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</si>
  <si>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</si>
  <si>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</si>
  <si>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</si>
  <si>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</si>
  <si>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</si>
  <si>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</si>
  <si>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</si>
  <si>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</si>
  <si>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</si>
  <si>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</si>
  <si>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</si>
  <si>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</si>
  <si>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</si>
  <si>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</si>
  <si>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</si>
  <si>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</si>
  <si>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</si>
  <si>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</si>
  <si>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</si>
  <si>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</si>
  <si>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</si>
  <si>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</si>
  <si>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</si>
  <si>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</si>
  <si>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</si>
  <si>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</si>
  <si>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</si>
  <si>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</si>
  <si>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</si>
  <si>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</si>
  <si>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</si>
  <si>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</si>
  <si>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</si>
  <si>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</si>
  <si>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</si>
  <si>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</si>
  <si>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</si>
  <si>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</si>
  <si>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</si>
  <si>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</si>
  <si>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</si>
  <si>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</si>
  <si>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</si>
  <si>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</si>
  <si>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</si>
  <si>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</si>
  <si>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</si>
  <si>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</si>
  <si>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</si>
  <si>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</si>
  <si>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</si>
  <si>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</si>
  <si>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</si>
  <si>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</si>
  <si>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</si>
  <si>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</si>
  <si>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</si>
  <si>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</si>
  <si>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</si>
  <si>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</si>
  <si>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</si>
  <si>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</si>
  <si>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</si>
  <si>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</si>
  <si>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</si>
  <si>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</si>
  <si>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</si>
  <si>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</si>
  <si>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</si>
  <si>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</si>
  <si>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</si>
  <si>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</si>
  <si>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</si>
  <si>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</si>
  <si>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</si>
  <si>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</si>
  <si>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</si>
  <si>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</si>
  <si>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</si>
  <si>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</si>
  <si>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</si>
  <si>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</si>
  <si>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</si>
  <si>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</si>
  <si>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</si>
  <si>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</si>
  <si>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</si>
  <si>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</si>
  <si>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</si>
  <si>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</si>
  <si>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</si>
  <si>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</si>
  <si>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</si>
  <si>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</si>
  <si>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</si>
  <si>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</si>
  <si>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</si>
  <si>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</si>
  <si>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</si>
  <si>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</si>
  <si>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</si>
  <si>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</si>
  <si>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</si>
  <si>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</si>
  <si>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</si>
  <si>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</si>
  <si>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</si>
  <si>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</si>
  <si>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</si>
  <si>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</si>
  <si>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</si>
  <si>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</si>
  <si>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</si>
  <si>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</si>
  <si>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</si>
  <si>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</si>
  <si>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</si>
  <si>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</si>
  <si>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</si>
  <si>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</si>
  <si>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</si>
  <si>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</si>
  <si>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</si>
  <si>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</si>
  <si>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</si>
  <si>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</si>
  <si>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</si>
  <si>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</si>
  <si>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</si>
  <si>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</si>
  <si>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</si>
  <si>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</si>
  <si>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</si>
  <si>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</si>
  <si>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</si>
  <si>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</si>
  <si>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</si>
  <si>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</si>
  <si>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</si>
  <si>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</si>
  <si>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</si>
  <si>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</si>
  <si>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</si>
  <si>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</si>
  <si>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</si>
  <si>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</si>
  <si>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</si>
  <si>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</si>
  <si>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</si>
  <si>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</si>
  <si>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</si>
  <si>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</si>
  <si>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</si>
  <si>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</si>
  <si>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</si>
  <si>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</si>
  <si>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</si>
  <si>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</si>
  <si>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</si>
  <si>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</si>
  <si>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</si>
  <si>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</si>
  <si>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</si>
  <si>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</si>
  <si>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</si>
  <si>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</si>
  <si>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</si>
  <si>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</si>
  <si>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</si>
  <si>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</si>
  <si>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</si>
  <si>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</si>
  <si>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</si>
  <si>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</si>
  <si>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</si>
  <si>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</si>
  <si>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</si>
  <si>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</si>
  <si>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</si>
  <si>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</si>
  <si>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</si>
  <si>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</si>
  <si>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</si>
  <si>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</si>
  <si>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</si>
  <si>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</si>
  <si>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</si>
  <si>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</si>
  <si>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</si>
  <si>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</si>
  <si>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</si>
  <si>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</si>
  <si>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</si>
  <si>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</si>
  <si>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</si>
  <si>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</si>
  <si>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</si>
  <si>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</si>
  <si>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</si>
  <si>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</si>
  <si>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</si>
  <si>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</si>
  <si>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</si>
  <si>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</si>
  <si>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</si>
  <si>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</si>
  <si>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</si>
  <si>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</si>
  <si>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</si>
  <si>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</si>
  <si>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</si>
  <si>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</si>
  <si>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</si>
  <si>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</si>
  <si>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</si>
  <si>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</si>
  <si>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</si>
  <si>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</si>
  <si>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</si>
  <si>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</si>
  <si>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</si>
  <si>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</si>
  <si>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</si>
  <si>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</si>
  <si>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</si>
  <si>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</si>
  <si>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</si>
  <si>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</si>
  <si>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</si>
  <si>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</si>
  <si>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</si>
  <si>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</si>
  <si>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</si>
  <si>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</si>
  <si>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</si>
  <si>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</si>
  <si>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</si>
  <si>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</si>
  <si>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</si>
  <si>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</si>
  <si>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</si>
  <si>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</si>
  <si>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</si>
  <si>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</si>
  <si>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</si>
  <si>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</si>
  <si>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</si>
  <si>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</si>
  <si>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</si>
  <si>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</si>
  <si>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</si>
  <si>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</si>
  <si>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</si>
  <si>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</si>
  <si>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</si>
  <si>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</si>
  <si>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</si>
  <si>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</si>
  <si>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</si>
  <si>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</si>
  <si>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</si>
  <si>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</si>
  <si>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</si>
  <si>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</si>
  <si>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</si>
  <si>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</si>
  <si>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</si>
  <si>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</si>
  <si>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</si>
  <si>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</si>
  <si>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</si>
  <si>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</si>
  <si>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</si>
  <si>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</si>
  <si>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</si>
  <si>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</si>
  <si>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</si>
  <si>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</si>
  <si>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</si>
  <si>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</si>
  <si>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</si>
  <si>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</si>
  <si>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</si>
  <si>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</si>
  <si>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</si>
  <si>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</si>
  <si>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</si>
  <si>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</si>
  <si>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</si>
  <si>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</si>
  <si>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</si>
  <si>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</si>
  <si>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</si>
  <si>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</si>
  <si>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</si>
  <si>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</si>
  <si>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</si>
  <si>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</si>
  <si>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</si>
  <si>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</si>
  <si>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</si>
  <si>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</si>
  <si>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</si>
  <si>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</si>
  <si>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</si>
  <si>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</si>
  <si>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</si>
  <si>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</si>
  <si>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</si>
  <si>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</si>
  <si>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</si>
  <si>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</si>
  <si>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</si>
  <si>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</si>
  <si>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</si>
  <si>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</si>
  <si>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</si>
  <si>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</si>
  <si>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</si>
  <si>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</si>
  <si>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</si>
  <si>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</si>
  <si>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</si>
  <si>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</si>
  <si>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</si>
  <si>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</si>
  <si>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</si>
  <si>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</si>
  <si>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</si>
  <si>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</si>
  <si>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</si>
  <si>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</si>
  <si>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</si>
  <si>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</si>
  <si>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</si>
  <si>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</si>
  <si>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</si>
  <si>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</si>
  <si>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</si>
  <si>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</si>
  <si>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</si>
  <si>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</si>
  <si>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</si>
  <si>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</si>
  <si>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</si>
  <si>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</si>
  <si>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</si>
  <si>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</si>
  <si>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</si>
  <si>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</si>
  <si>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</si>
  <si>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</si>
  <si>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</si>
  <si>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</si>
  <si>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</si>
  <si>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</si>
  <si>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</si>
  <si>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</si>
  <si>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</si>
  <si>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</si>
  <si>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</si>
  <si>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</si>
  <si>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</si>
  <si>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</si>
  <si>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</si>
  <si>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</si>
  <si>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</si>
  <si>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</si>
  <si>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</si>
  <si>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</si>
  <si>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</si>
  <si>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</si>
  <si>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</si>
  <si>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</si>
  <si>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</si>
  <si>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</si>
  <si>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</si>
  <si>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</si>
  <si>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</si>
  <si>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</si>
  <si>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</si>
  <si>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</si>
  <si>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</si>
  <si>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</si>
  <si>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</si>
  <si>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</si>
  <si>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</si>
  <si>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</si>
  <si>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</si>
  <si>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</si>
  <si>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</si>
  <si>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</si>
  <si>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</si>
  <si>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</si>
  <si>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</si>
  <si>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</si>
  <si>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</si>
  <si>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</si>
  <si>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</si>
  <si>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</si>
  <si>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</si>
  <si>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</si>
  <si>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</si>
  <si>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</si>
  <si>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</si>
  <si>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</si>
  <si>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</si>
  <si>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</si>
  <si>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</si>
  <si>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</si>
  <si>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</si>
  <si>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</si>
  <si>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</si>
  <si>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</si>
  <si>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</si>
  <si>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</si>
  <si>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</si>
  <si>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</si>
  <si>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</si>
  <si>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</si>
  <si>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</si>
  <si>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</si>
  <si>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</si>
  <si>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</si>
  <si>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</si>
  <si>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</si>
  <si>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</si>
  <si>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</si>
  <si>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</si>
  <si>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</si>
  <si>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</si>
  <si>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</si>
  <si>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</si>
  <si>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</si>
  <si>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</si>
  <si>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</si>
  <si>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</si>
  <si>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</si>
  <si>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</si>
  <si>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</si>
  <si>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</si>
  <si>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</si>
  <si>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</si>
  <si>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</si>
  <si>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</si>
  <si>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</si>
  <si>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</si>
  <si>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</si>
  <si>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</si>
  <si>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</si>
  <si>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</si>
  <si>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</si>
  <si>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</si>
  <si>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</si>
  <si>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</si>
  <si>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</si>
  <si>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</si>
  <si>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</si>
  <si>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</si>
  <si>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</si>
  <si>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</si>
  <si>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</si>
  <si>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</si>
  <si>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</si>
  <si>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</si>
  <si>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</si>
  <si>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</si>
  <si>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</si>
  <si>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</si>
  <si>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</si>
  <si>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</si>
  <si>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</si>
  <si>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</si>
  <si>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</si>
  <si>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</si>
  <si>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</si>
  <si>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</si>
  <si>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</si>
  <si>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</si>
  <si>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</si>
  <si>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</si>
  <si>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</si>
  <si>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</si>
  <si>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</si>
  <si>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</si>
  <si>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</si>
  <si>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</si>
  <si>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</si>
  <si>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</si>
  <si>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</si>
  <si>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</si>
  <si>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</si>
  <si>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</si>
  <si>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</si>
  <si>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</si>
  <si>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</si>
  <si>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</si>
  <si>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</si>
  <si>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</si>
  <si>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</si>
  <si>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</si>
  <si>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</si>
  <si>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</si>
  <si>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</si>
  <si>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</si>
  <si>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</si>
  <si>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</si>
  <si>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</si>
  <si>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</si>
  <si>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</si>
  <si>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</si>
  <si>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</si>
  <si>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</si>
  <si>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</si>
  <si>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</si>
  <si>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</si>
  <si>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</si>
  <si>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</si>
  <si>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</si>
  <si>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</si>
  <si>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</si>
  <si>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</si>
  <si>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</si>
  <si>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</si>
  <si>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</si>
  <si>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</si>
  <si>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</si>
  <si>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</si>
  <si>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</si>
  <si>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</si>
  <si>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</si>
  <si>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</si>
  <si>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</si>
  <si>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</si>
  <si>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</si>
  <si>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</si>
  <si>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</si>
  <si>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</si>
  <si>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</si>
  <si>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</si>
  <si>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</si>
  <si>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</si>
  <si>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</si>
  <si>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</si>
  <si>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</si>
  <si>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</si>
  <si>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</si>
  <si>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</si>
  <si>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</si>
  <si>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</si>
  <si>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</si>
  <si>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</si>
  <si>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</si>
  <si>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</si>
  <si>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</si>
  <si>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</si>
  <si>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</si>
  <si>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</si>
  <si>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</si>
  <si>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</si>
  <si>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</si>
  <si>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</si>
  <si>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</si>
  <si>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</si>
  <si>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</si>
  <si>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</si>
  <si>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</si>
  <si>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</si>
  <si>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</si>
  <si>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</si>
  <si>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</si>
  <si>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</si>
  <si>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</si>
  <si>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</si>
  <si>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</si>
  <si>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</si>
  <si>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</si>
  <si>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</si>
  <si>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</si>
  <si>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</si>
  <si>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</si>
  <si>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</si>
  <si>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</si>
  <si>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</si>
  <si>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</si>
  <si>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</si>
  <si>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</si>
  <si>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</si>
  <si>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</si>
  <si>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</si>
  <si>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</si>
  <si>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</si>
  <si>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</si>
  <si>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</si>
  <si>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</si>
  <si>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</si>
  <si>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</si>
  <si>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</si>
  <si>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</si>
  <si>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</si>
  <si>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</si>
  <si>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</si>
  <si>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</si>
  <si>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</si>
  <si>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</si>
  <si>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</si>
  <si>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</si>
  <si>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</si>
  <si>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</si>
  <si>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</si>
  <si>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</si>
  <si>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</si>
  <si>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</si>
  <si>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</si>
  <si>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</si>
  <si>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</si>
  <si>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</si>
  <si>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</si>
  <si>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</si>
  <si>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</si>
  <si>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</si>
  <si>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</si>
  <si>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</si>
  <si>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</si>
  <si>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</si>
  <si>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</si>
  <si>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</si>
  <si>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</si>
  <si>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</si>
  <si>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</si>
  <si>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</si>
  <si>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</si>
  <si>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</si>
  <si>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</si>
  <si>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</si>
  <si>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</si>
  <si>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</si>
  <si>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</si>
  <si>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</si>
  <si>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</si>
  <si>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</si>
  <si>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</si>
  <si>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</si>
  <si>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</si>
  <si>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</si>
  <si>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</si>
  <si>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</si>
  <si>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</si>
  <si>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</si>
  <si>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</si>
  <si>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</si>
  <si>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</si>
  <si>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</si>
  <si>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</si>
  <si>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</si>
  <si>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</si>
  <si>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</si>
  <si>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</si>
  <si>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</si>
  <si>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</si>
  <si>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</si>
  <si>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</si>
  <si>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</si>
  <si>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</si>
  <si>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</si>
  <si>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</si>
  <si>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</si>
  <si>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</si>
  <si>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</si>
  <si>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</si>
  <si>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</si>
  <si>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</si>
  <si>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</si>
  <si>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</si>
  <si>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</si>
  <si>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</si>
  <si>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</si>
  <si>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</si>
  <si>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</si>
  <si>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</si>
  <si>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</si>
  <si>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</si>
  <si>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</si>
  <si>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</si>
  <si>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</si>
  <si>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</si>
  <si>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</si>
  <si>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</si>
  <si>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</si>
  <si>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</si>
  <si>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</si>
  <si>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</si>
  <si>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</si>
  <si>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</si>
  <si>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</si>
  <si>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</si>
  <si>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</si>
  <si>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</si>
  <si>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</si>
  <si>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</si>
  <si>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</si>
  <si>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</si>
  <si>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</si>
  <si>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</si>
  <si>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</si>
  <si>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</si>
  <si>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</si>
  <si>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</si>
  <si>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</si>
  <si>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</si>
  <si>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</si>
  <si>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</si>
  <si>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</si>
  <si>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</si>
  <si>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</si>
  <si>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</si>
  <si>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</si>
  <si>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</si>
  <si>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</si>
  <si>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</si>
  <si>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</si>
  <si>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</si>
  <si>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</si>
  <si>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</si>
  <si>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</si>
  <si>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</si>
  <si>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</si>
  <si>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</si>
  <si>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</si>
  <si>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</si>
  <si>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</si>
  <si>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</si>
  <si>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</si>
  <si>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</si>
  <si>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</si>
  <si>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</si>
  <si>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</si>
  <si>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</si>
  <si>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</si>
  <si>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</si>
  <si>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</si>
  <si>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</si>
  <si>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</si>
  <si>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</si>
  <si>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</si>
  <si>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</si>
  <si>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</si>
  <si>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</si>
  <si>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</si>
  <si>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</si>
  <si>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</si>
  <si>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</si>
  <si>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</si>
  <si>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</si>
  <si>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</si>
  <si>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</si>
  <si>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</si>
  <si>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</si>
  <si>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</si>
  <si>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</si>
  <si>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</si>
  <si>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</si>
  <si>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</si>
  <si>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</si>
  <si>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</si>
  <si>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</si>
  <si>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</si>
  <si>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</si>
  <si>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</si>
  <si>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</si>
  <si>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</si>
  <si>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</si>
  <si>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</si>
  <si>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</si>
  <si>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</si>
  <si>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</si>
  <si>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</si>
  <si>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</si>
  <si>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</si>
  <si>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</si>
  <si>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</si>
  <si>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</si>
  <si>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</si>
  <si>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</si>
  <si>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</si>
  <si>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</si>
  <si>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</si>
  <si>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</si>
  <si>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</si>
  <si>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</si>
  <si>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</si>
  <si>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</si>
  <si>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</si>
  <si>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</si>
  <si>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</si>
  <si>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</si>
  <si>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</si>
  <si>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</si>
  <si>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</si>
  <si>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</si>
  <si>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</si>
  <si>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</si>
  <si>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</si>
  <si>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</si>
  <si>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</si>
  <si>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</si>
  <si>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</si>
  <si>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</si>
  <si>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</si>
  <si>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</si>
  <si>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</si>
  <si>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</si>
  <si>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</si>
  <si>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</si>
  <si>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</si>
  <si>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</si>
  <si>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</si>
  <si>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</si>
  <si>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</si>
  <si>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</si>
  <si>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</si>
  <si>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</si>
  <si>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</si>
  <si>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</si>
  <si>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</si>
  <si>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</si>
  <si>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</si>
  <si>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</si>
  <si>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</si>
  <si>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</si>
  <si>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</si>
  <si>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</si>
  <si>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</si>
  <si>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</si>
  <si>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</si>
  <si>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</si>
  <si>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</si>
  <si>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</si>
  <si>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</si>
  <si>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</si>
  <si>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</si>
  <si>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</si>
  <si>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</si>
  <si>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</si>
  <si>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</si>
  <si>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</si>
  <si>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</si>
  <si>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</si>
  <si>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</si>
  <si>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</si>
  <si>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</si>
  <si>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</si>
  <si>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</si>
  <si>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</si>
  <si>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</si>
  <si>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</si>
  <si>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</si>
  <si>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</si>
  <si>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</si>
  <si>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</si>
  <si>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</si>
  <si>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</si>
  <si>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</si>
  <si>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</si>
  <si>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</si>
  <si>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</si>
  <si>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</si>
  <si>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</si>
  <si>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</si>
  <si>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</si>
  <si>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</si>
  <si>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</si>
  <si>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</si>
  <si>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</si>
  <si>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</si>
  <si>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</si>
  <si>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</si>
  <si>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</si>
  <si>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</si>
  <si>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</si>
  <si>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</si>
  <si>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</si>
  <si>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</si>
  <si>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</si>
  <si>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</si>
  <si>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</si>
  <si>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</si>
  <si>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</si>
  <si>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</si>
  <si>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</si>
  <si>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</si>
  <si>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</si>
  <si>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</si>
  <si>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</si>
  <si>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</si>
  <si>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</si>
  <si>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</si>
  <si>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</si>
  <si>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</si>
  <si>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</si>
  <si>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</si>
  <si>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</si>
  <si>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</si>
  <si>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</si>
  <si>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</si>
  <si>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</si>
  <si>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</si>
  <si>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</si>
  <si>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</si>
  <si>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</si>
  <si>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</si>
  <si>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</si>
  <si>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</si>
  <si>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</si>
  <si>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</si>
  <si>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</si>
  <si>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</si>
  <si>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</si>
  <si>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</si>
  <si>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</si>
  <si>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</si>
  <si>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</si>
  <si>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</si>
  <si>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</si>
  <si>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</si>
  <si>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</si>
  <si>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</si>
  <si>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</si>
  <si>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</si>
  <si>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</si>
  <si>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</si>
  <si>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</si>
  <si>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</si>
  <si>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</si>
  <si>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</si>
  <si>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</si>
  <si>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</si>
  <si>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</si>
  <si>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</si>
  <si>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</si>
  <si>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</si>
  <si>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</si>
  <si>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</si>
  <si>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</si>
  <si>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</si>
  <si>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</si>
  <si>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</si>
  <si>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</si>
  <si>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</si>
  <si>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</si>
  <si>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</si>
  <si>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</si>
  <si>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</si>
  <si>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</si>
  <si>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</si>
  <si>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</si>
  <si>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</si>
  <si>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</si>
  <si>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</si>
  <si>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</si>
  <si>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</si>
  <si>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</si>
  <si>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</si>
  <si>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</si>
  <si>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</si>
  <si>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</si>
  <si>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</si>
  <si>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</si>
  <si>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</si>
  <si>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</si>
  <si>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</si>
  <si>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</si>
  <si>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</si>
  <si>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</si>
  <si>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</si>
  <si>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</si>
  <si>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</si>
  <si>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</si>
  <si>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</si>
  <si>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</si>
  <si>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</si>
  <si>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</si>
  <si>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</si>
  <si>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</si>
  <si>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</si>
  <si>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</si>
  <si>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</si>
  <si>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</si>
  <si>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</si>
  <si>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</si>
  <si>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</si>
  <si>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</si>
  <si>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</si>
  <si>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</si>
  <si>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</si>
  <si>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</si>
  <si>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</si>
  <si>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</si>
  <si>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</si>
  <si>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</si>
  <si>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</si>
  <si>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</si>
  <si>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</si>
  <si>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</si>
  <si>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</si>
  <si>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</si>
  <si>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</si>
  <si>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</si>
  <si>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</si>
  <si>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</si>
  <si>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</si>
  <si>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</si>
  <si>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</si>
  <si>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</si>
  <si>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</si>
  <si>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</si>
  <si>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</si>
  <si>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</si>
  <si>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</si>
  <si>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</si>
  <si>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</si>
  <si>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</si>
  <si>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</si>
  <si>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</si>
  <si>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</si>
  <si>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</si>
  <si>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</si>
  <si>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</si>
  <si>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</si>
  <si>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</si>
  <si>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</si>
  <si>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</si>
  <si>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</si>
  <si>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</si>
  <si>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</si>
  <si>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</si>
  <si>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</si>
  <si>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</si>
  <si>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</si>
  <si>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</si>
  <si>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</si>
  <si>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</si>
  <si>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</si>
  <si>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</si>
  <si>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</si>
  <si>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</si>
  <si>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</si>
  <si>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</si>
  <si>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</si>
  <si>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</si>
  <si>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</si>
  <si>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</si>
  <si>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</si>
  <si>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</si>
  <si>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</si>
  <si>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</si>
  <si>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</si>
  <si>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</si>
  <si>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</si>
  <si>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</si>
  <si>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</si>
  <si>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</si>
  <si>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</si>
  <si>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</si>
  <si>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</si>
  <si>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</si>
  <si>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</si>
  <si>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</si>
  <si>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</si>
  <si>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</si>
  <si>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</si>
  <si>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</si>
  <si>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</si>
  <si>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</si>
  <si>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</si>
  <si>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</si>
  <si>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</si>
  <si>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</si>
  <si>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</si>
  <si>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</si>
  <si>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</si>
  <si>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</si>
  <si>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</si>
  <si>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</si>
  <si>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</si>
  <si>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</si>
  <si>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</si>
  <si>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</si>
  <si>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</si>
  <si>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</si>
  <si>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</si>
  <si>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</si>
  <si>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</si>
  <si>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</si>
  <si>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</si>
  <si>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</si>
  <si>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</si>
  <si>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</si>
  <si>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</si>
  <si>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</si>
  <si>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</si>
  <si>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</si>
  <si>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</si>
  <si>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</si>
  <si>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</si>
  <si>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</si>
  <si>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</si>
  <si>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</si>
  <si>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</si>
  <si>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</si>
  <si>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</si>
  <si>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</si>
  <si>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</si>
  <si>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</si>
  <si>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</si>
  <si>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</si>
  <si>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</si>
  <si>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</si>
  <si>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</si>
  <si>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</si>
  <si>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</si>
  <si>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</si>
  <si>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</si>
  <si>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</si>
  <si>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</si>
  <si>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</si>
  <si>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</si>
  <si>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</si>
  <si>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</si>
  <si>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</si>
  <si>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</si>
  <si>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</si>
  <si>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</si>
  <si>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</si>
  <si>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</si>
  <si>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</si>
  <si>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</si>
  <si>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</si>
  <si>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</si>
  <si>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</si>
  <si>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</si>
  <si>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</si>
  <si>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</si>
  <si>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</si>
  <si>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</si>
  <si>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</si>
  <si>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</si>
  <si>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</si>
  <si>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</si>
  <si>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</si>
  <si>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</si>
  <si>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</si>
  <si>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</si>
  <si>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</si>
  <si>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</si>
  <si>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</si>
  <si>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</si>
  <si>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</si>
  <si>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</si>
  <si>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</si>
  <si>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</si>
  <si>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</si>
  <si>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</si>
  <si>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</si>
  <si>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</si>
  <si>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</si>
  <si>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</si>
  <si>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</si>
  <si>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</si>
  <si>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</si>
  <si>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</si>
  <si>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</si>
  <si>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</si>
  <si>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</si>
  <si>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</si>
  <si>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</si>
  <si>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</si>
  <si>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</si>
  <si>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</si>
  <si>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</si>
  <si>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</si>
  <si>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</si>
  <si>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</si>
  <si>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</si>
  <si>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</si>
  <si>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</si>
  <si>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</si>
  <si>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</si>
  <si>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</si>
  <si>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</si>
  <si>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</si>
  <si>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</si>
  <si>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</si>
  <si>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</si>
  <si>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</si>
  <si>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</si>
  <si>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</si>
  <si>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</si>
  <si>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</si>
  <si>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</si>
  <si>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</si>
  <si>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</si>
  <si>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</si>
  <si>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</si>
  <si>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</si>
  <si>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</si>
  <si>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</si>
  <si>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</si>
  <si>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</si>
  <si>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</si>
  <si>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</si>
  <si>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</si>
  <si>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</si>
  <si>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</si>
  <si>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</si>
  <si>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</si>
  <si>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</si>
  <si>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</si>
  <si>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</si>
  <si>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</si>
  <si>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</si>
  <si>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</si>
  <si>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</si>
  <si>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</si>
  <si>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</si>
  <si>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</si>
  <si>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</si>
  <si>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</si>
  <si>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</si>
  <si>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</si>
  <si>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</si>
  <si>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</si>
  <si>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</si>
  <si>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</si>
  <si>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</si>
  <si>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</si>
  <si>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</si>
  <si>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</si>
  <si>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</si>
  <si>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</si>
  <si>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</si>
  <si>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</si>
  <si>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</si>
  <si>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</si>
  <si>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</si>
  <si>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</si>
  <si>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</si>
  <si>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</si>
  <si>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</si>
  <si>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</si>
  <si>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</si>
  <si>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</si>
  <si>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</si>
  <si>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</si>
  <si>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</si>
  <si>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</si>
  <si>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</si>
  <si>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</si>
  <si>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</si>
  <si>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</si>
  <si>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</si>
  <si>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</si>
  <si>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</si>
  <si>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</si>
  <si>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</si>
  <si>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</si>
  <si>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</si>
  <si>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</si>
  <si>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</si>
  <si>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</si>
  <si>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</si>
  <si>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</si>
  <si>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</si>
  <si>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</si>
  <si>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</si>
  <si>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</si>
  <si>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</si>
  <si>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</si>
  <si>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</si>
  <si>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</si>
  <si>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</si>
  <si>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</si>
  <si>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</si>
  <si>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</si>
  <si>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</si>
  <si>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</si>
  <si>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</si>
  <si>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</si>
  <si>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</si>
  <si>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</si>
  <si>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</si>
  <si>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</si>
  <si>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</si>
  <si>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</si>
  <si>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</si>
  <si>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</si>
  <si>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</si>
  <si>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</si>
  <si>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</si>
  <si>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</si>
  <si>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</si>
  <si>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</si>
  <si>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</si>
  <si>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</si>
  <si>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</si>
  <si>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</si>
  <si>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</si>
  <si>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</si>
  <si>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</si>
  <si>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</si>
  <si>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</si>
  <si>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</si>
  <si>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</si>
  <si>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</si>
  <si>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</si>
  <si>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</si>
  <si>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</si>
  <si>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</si>
  <si>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</si>
  <si>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</si>
  <si>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</si>
  <si>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</si>
  <si>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</si>
  <si>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</si>
  <si>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</si>
  <si>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</si>
  <si>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</si>
  <si>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</si>
  <si>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</si>
  <si>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</si>
  <si>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</si>
  <si>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</si>
  <si>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</si>
  <si>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</si>
  <si>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</si>
  <si>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</si>
  <si>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</si>
  <si>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</si>
  <si>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</si>
  <si>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</si>
  <si>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</si>
  <si>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</si>
  <si>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</si>
  <si>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</si>
  <si>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</si>
  <si>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</si>
  <si>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</si>
  <si>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</si>
  <si>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</si>
  <si>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</si>
  <si>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</si>
  <si>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</si>
  <si>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</si>
  <si>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</si>
  <si>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</si>
  <si>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</si>
  <si>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</si>
  <si>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</si>
  <si>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</si>
  <si>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</si>
  <si>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</si>
  <si>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</si>
  <si>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</si>
  <si>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</si>
  <si>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</si>
  <si>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</si>
  <si>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</si>
  <si>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</si>
  <si>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</si>
  <si>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</si>
  <si>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</si>
  <si>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</si>
  <si>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</si>
  <si>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</si>
  <si>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</si>
  <si>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</si>
  <si>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</si>
  <si>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</si>
  <si>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</si>
  <si>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</si>
  <si>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</si>
  <si>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</si>
  <si>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</si>
  <si>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</si>
  <si>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</si>
  <si>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</si>
  <si>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</si>
  <si>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</si>
  <si>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</si>
  <si>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</si>
  <si>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</si>
  <si>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</si>
  <si>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</si>
  <si>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</si>
  <si>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</si>
  <si>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</si>
  <si>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</si>
  <si>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</si>
  <si>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</si>
  <si>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</si>
  <si>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</si>
  <si>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</si>
  <si>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</si>
  <si>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</si>
  <si>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</si>
  <si>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</si>
  <si>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</si>
  <si>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</si>
  <si>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</si>
  <si>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</si>
  <si>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</si>
  <si>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</si>
  <si>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</si>
  <si>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</si>
  <si>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</si>
  <si>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</si>
  <si>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</si>
  <si>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</si>
  <si>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</si>
  <si>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</si>
  <si>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</si>
  <si>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</si>
  <si>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</si>
  <si>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</si>
  <si>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</si>
  <si>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</si>
  <si>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</si>
  <si>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</si>
  <si>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</si>
  <si>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</si>
  <si>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</si>
  <si>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</si>
  <si>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</si>
  <si>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</si>
  <si>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</si>
  <si>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</si>
  <si>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</si>
  <si>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</si>
  <si>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</si>
  <si>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</si>
  <si>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</si>
  <si>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</si>
  <si>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</si>
  <si>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</si>
  <si>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</si>
  <si>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</si>
  <si>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</si>
  <si>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</si>
  <si>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</si>
  <si>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</si>
  <si>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</si>
  <si>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</si>
  <si>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</si>
  <si>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</si>
  <si>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</si>
  <si>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</si>
  <si>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</si>
  <si>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</si>
  <si>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</si>
  <si>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</si>
  <si>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</si>
  <si>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</si>
  <si>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</si>
  <si>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</si>
  <si>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</si>
  <si>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</si>
  <si>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</si>
  <si>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</si>
  <si>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</si>
  <si>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</si>
  <si>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</si>
  <si>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</si>
  <si>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</si>
  <si>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</si>
  <si>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</si>
  <si>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</si>
  <si>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</si>
  <si>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</si>
  <si>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</si>
  <si>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</si>
  <si>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</si>
  <si>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</si>
  <si>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</si>
  <si>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</si>
  <si>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</si>
  <si>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</si>
  <si>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</si>
  <si>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</si>
  <si>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</si>
  <si>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</si>
  <si>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</si>
  <si>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</si>
  <si>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</si>
  <si>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</si>
  <si>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</si>
  <si>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</si>
  <si>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</si>
  <si>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</si>
  <si>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</si>
  <si>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</si>
  <si>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</si>
  <si>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</si>
  <si>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</si>
  <si>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</si>
  <si>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</si>
  <si>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</si>
  <si>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</si>
  <si>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</si>
  <si>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</si>
  <si>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</si>
  <si>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</si>
  <si>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</si>
  <si>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</si>
  <si>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</si>
  <si>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</si>
  <si>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</si>
  <si>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</si>
  <si>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</si>
  <si>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</si>
  <si>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</si>
  <si>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</si>
  <si>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</si>
  <si>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</si>
  <si>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</si>
  <si>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</si>
  <si>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</si>
  <si>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</si>
  <si>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</si>
  <si>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</si>
  <si>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</si>
  <si>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</si>
  <si>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</si>
  <si>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</si>
  <si>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</si>
  <si>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</si>
  <si>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</si>
  <si>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</si>
  <si>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</si>
  <si>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</si>
  <si>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</si>
  <si>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</si>
  <si>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</si>
  <si>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</si>
  <si>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</si>
  <si>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</si>
  <si>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</si>
  <si>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</si>
  <si>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</si>
  <si>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</si>
  <si>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</si>
  <si>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</si>
  <si>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</si>
  <si>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</si>
  <si>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</si>
  <si>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</si>
  <si>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</si>
  <si>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</si>
  <si>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</si>
  <si>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</si>
  <si>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</si>
  <si>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</si>
  <si>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</si>
  <si>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</si>
  <si>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</si>
  <si>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</si>
  <si>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</si>
  <si>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</si>
  <si>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</si>
  <si>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</si>
  <si>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</si>
  <si>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</si>
  <si>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</si>
  <si>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</si>
  <si>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</si>
  <si>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</si>
  <si>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</si>
  <si>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</si>
  <si>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</si>
  <si>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</si>
  <si>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</si>
  <si>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</si>
  <si>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</si>
  <si>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</si>
  <si>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</si>
  <si>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</si>
  <si>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</si>
  <si>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</si>
  <si>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</si>
  <si>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</si>
  <si>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</si>
  <si>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</si>
  <si>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</si>
  <si>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</si>
  <si>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</si>
  <si>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</si>
  <si>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</si>
  <si>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</si>
  <si>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</si>
  <si>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</si>
  <si>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</si>
  <si>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</si>
  <si>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</si>
  <si>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</si>
  <si>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</si>
  <si>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</si>
  <si>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</si>
  <si>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</si>
  <si>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</si>
  <si>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</si>
  <si>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</si>
  <si>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</si>
  <si>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</si>
  <si>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</si>
  <si>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</si>
  <si>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</si>
  <si>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</si>
  <si>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</si>
  <si>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</si>
  <si>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</si>
  <si>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</si>
  <si>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</si>
  <si>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</si>
  <si>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</si>
  <si>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</si>
  <si>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</si>
  <si>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</si>
  <si>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</si>
  <si>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</si>
  <si>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</si>
  <si>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</si>
  <si>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</si>
  <si>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</si>
  <si>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</si>
  <si>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</si>
  <si>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</si>
  <si>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</si>
  <si>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</si>
  <si>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</si>
  <si>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</si>
  <si>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</si>
  <si>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</si>
  <si>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</si>
  <si>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</si>
  <si>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</si>
  <si>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</si>
  <si>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</si>
  <si>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</si>
  <si>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</si>
  <si>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</si>
  <si>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</si>
  <si>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</si>
  <si>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</si>
  <si>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</si>
  <si>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</si>
  <si>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</si>
  <si>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</si>
  <si>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</si>
  <si>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</si>
  <si>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</si>
  <si>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</si>
  <si>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</si>
  <si>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</si>
  <si>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</si>
  <si>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</si>
  <si>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</si>
  <si>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</si>
  <si>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</si>
  <si>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</si>
  <si>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</si>
  <si>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</si>
  <si>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</si>
  <si>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</si>
  <si>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</si>
  <si>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</si>
  <si>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</si>
  <si>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</si>
  <si>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</si>
  <si>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</si>
  <si>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</si>
  <si>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</si>
  <si>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</si>
  <si>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</si>
  <si>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</si>
  <si>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</si>
  <si>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</si>
  <si>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</si>
  <si>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</si>
  <si>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</si>
  <si>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</si>
  <si>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</si>
  <si>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</si>
  <si>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</si>
  <si>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</si>
  <si>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</si>
  <si>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</si>
  <si>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</si>
  <si>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</si>
  <si>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</si>
  <si>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</si>
  <si>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</si>
  <si>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</si>
  <si>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</si>
  <si>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</si>
  <si>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</si>
  <si>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</si>
  <si>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</si>
  <si>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</si>
  <si>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</si>
  <si>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</si>
  <si>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</si>
  <si>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</si>
  <si>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</si>
  <si>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</si>
  <si>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</si>
  <si>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</si>
  <si>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</si>
  <si>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</si>
  <si>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</si>
  <si>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</si>
  <si>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</si>
  <si>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</si>
  <si>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</si>
  <si>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</si>
  <si>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</si>
  <si>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</si>
  <si>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</si>
  <si>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</si>
  <si>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</si>
  <si>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</si>
  <si>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</si>
  <si>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</si>
  <si>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</si>
  <si>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</si>
  <si>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</si>
  <si>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</si>
  <si>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</si>
  <si>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</si>
  <si>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</si>
  <si>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</si>
  <si>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</si>
  <si>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</si>
  <si>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</si>
  <si>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</si>
  <si>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</si>
  <si>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</si>
  <si>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</si>
  <si>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</si>
  <si>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</si>
  <si>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</si>
  <si>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</si>
  <si>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</si>
  <si>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</si>
  <si>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</si>
  <si>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</si>
  <si>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</si>
  <si>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</si>
  <si>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</si>
  <si>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</si>
  <si>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</si>
  <si>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</si>
  <si>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</si>
  <si>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</si>
  <si>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</si>
  <si>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</si>
  <si>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</si>
  <si>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</si>
  <si>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</si>
  <si>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</si>
  <si>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</si>
  <si>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</si>
  <si>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</si>
  <si>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</si>
  <si>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</si>
  <si>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</si>
  <si>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</si>
  <si>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</si>
  <si>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</si>
  <si>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</si>
  <si>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</si>
  <si>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</si>
  <si>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</si>
  <si>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</si>
  <si>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</si>
  <si>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</si>
  <si>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</si>
  <si>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</si>
  <si>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</si>
  <si>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</si>
  <si>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</si>
  <si>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</si>
  <si>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</si>
  <si>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</si>
  <si>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</si>
  <si>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</si>
  <si>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</si>
  <si>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</si>
  <si>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</si>
  <si>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</si>
  <si>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</si>
  <si>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</si>
  <si>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</si>
  <si>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</si>
  <si>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</si>
  <si>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</si>
  <si>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</si>
  <si>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</si>
  <si>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</si>
  <si>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</si>
  <si>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</si>
  <si>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</si>
  <si>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</si>
  <si>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</si>
  <si>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</si>
  <si>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</si>
  <si>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</si>
  <si>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</si>
  <si>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</si>
  <si>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</si>
  <si>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</si>
  <si>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</si>
  <si>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</si>
  <si>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</si>
  <si>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</si>
  <si>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</si>
  <si>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</si>
  <si>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</si>
  <si>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</si>
  <si>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</si>
  <si>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</si>
  <si>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</si>
  <si>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</si>
  <si>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</si>
  <si>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</si>
  <si>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</si>
  <si>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</si>
  <si>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</si>
  <si>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</si>
  <si>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</si>
  <si>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</si>
  <si>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</si>
  <si>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</si>
  <si>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</si>
  <si>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</si>
  <si>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</si>
  <si>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</si>
  <si>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</si>
  <si>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</si>
  <si>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</si>
  <si>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</si>
  <si>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</si>
  <si>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</si>
  <si>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</si>
  <si>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</si>
  <si>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</si>
  <si>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</si>
  <si>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</si>
  <si>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</si>
  <si>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</si>
  <si>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</si>
  <si>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</si>
  <si>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</si>
  <si>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</si>
  <si>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</si>
  <si>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</si>
  <si>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</si>
  <si>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</si>
  <si>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</si>
  <si>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</si>
  <si>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</si>
  <si>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</si>
  <si>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</si>
  <si>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</si>
  <si>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</si>
  <si>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</si>
  <si>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</si>
  <si>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</si>
  <si>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</si>
  <si>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</si>
  <si>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</si>
  <si>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</si>
  <si>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</si>
  <si>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</si>
  <si>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</si>
  <si>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</si>
  <si>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</si>
  <si>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</si>
  <si>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</si>
  <si>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</si>
  <si>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</si>
  <si>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</si>
  <si>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</si>
  <si>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</si>
  <si>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</si>
  <si>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</si>
  <si>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</si>
  <si>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</si>
  <si>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</si>
  <si>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</si>
  <si>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</si>
  <si>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</si>
  <si>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</si>
  <si>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</si>
  <si>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</si>
  <si>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</si>
  <si>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</si>
  <si>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</si>
  <si>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</si>
  <si>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</si>
  <si>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</si>
  <si>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</si>
  <si>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</si>
  <si>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</si>
  <si>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</si>
  <si>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</si>
  <si>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</si>
  <si>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</si>
  <si>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</si>
  <si>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</si>
  <si>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</si>
  <si>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</si>
  <si>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</si>
  <si>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</si>
  <si>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</si>
  <si>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</si>
  <si>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</si>
  <si>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</si>
  <si>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</si>
  <si>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</si>
  <si>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</si>
  <si>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</si>
  <si>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</si>
  <si>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</si>
  <si>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</si>
  <si>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</si>
  <si>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</si>
  <si>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</si>
  <si>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</si>
  <si>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</si>
  <si>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</si>
  <si>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</si>
  <si>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</si>
  <si>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</si>
  <si>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</si>
  <si>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</si>
  <si>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</si>
  <si>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</si>
  <si>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</si>
  <si>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</si>
  <si>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</si>
  <si>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</si>
  <si>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</si>
  <si>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</si>
  <si>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</si>
  <si>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</si>
  <si>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</si>
  <si>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</si>
  <si>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</si>
  <si>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</si>
  <si>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</si>
  <si>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</si>
  <si>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</si>
  <si>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</si>
  <si>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</si>
  <si>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</si>
  <si>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</si>
  <si>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</si>
  <si>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</si>
  <si>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</si>
  <si>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</si>
  <si>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</si>
  <si>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</si>
  <si>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</si>
  <si>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</si>
  <si>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</si>
  <si>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</si>
  <si>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</si>
  <si>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</si>
  <si>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</si>
  <si>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</si>
  <si>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</si>
  <si>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</si>
  <si>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</si>
  <si>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</si>
  <si>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</si>
  <si>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</si>
  <si>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</si>
  <si>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</si>
  <si>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</si>
  <si>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</si>
  <si>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</si>
  <si>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</si>
  <si>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</si>
  <si>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</si>
  <si>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</si>
  <si>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</si>
  <si>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</si>
  <si>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</si>
  <si>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</si>
  <si>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</si>
  <si>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</si>
  <si>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</si>
  <si>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</si>
  <si>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</si>
  <si>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</si>
  <si>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</si>
  <si>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</si>
  <si>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</si>
  <si>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</si>
  <si>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</si>
  <si>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</si>
  <si>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</si>
  <si>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</si>
  <si>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</si>
  <si>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</si>
  <si>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</si>
  <si>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</si>
  <si>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</si>
  <si>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</si>
  <si>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</si>
  <si>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</si>
  <si>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</si>
  <si>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</si>
  <si>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</si>
  <si>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</si>
  <si>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</si>
  <si>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</si>
  <si>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</si>
  <si>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</si>
  <si>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</si>
  <si>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</si>
  <si>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</si>
  <si>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</si>
  <si>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</si>
  <si>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</si>
  <si>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</si>
  <si>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</si>
  <si>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</si>
  <si>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</si>
  <si>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</si>
  <si>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</si>
  <si>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</si>
  <si>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</si>
  <si>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</si>
  <si>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</si>
  <si>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</si>
  <si>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</si>
  <si>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</si>
  <si>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</si>
  <si>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</si>
  <si>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</si>
  <si>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</si>
  <si>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</si>
  <si>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</si>
  <si>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</si>
  <si>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</si>
  <si>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</si>
  <si>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</si>
  <si>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</si>
  <si>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</si>
  <si>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</si>
  <si>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</si>
  <si>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</si>
  <si>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</si>
  <si>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</si>
  <si>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</si>
  <si>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</si>
  <si>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</si>
  <si>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</si>
  <si>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</si>
  <si>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</si>
  <si>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</si>
  <si>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</si>
  <si>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</si>
  <si>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</si>
  <si>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</si>
  <si>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</si>
  <si>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</si>
  <si>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</si>
  <si>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</si>
  <si>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</si>
  <si>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</si>
  <si>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</si>
  <si>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</si>
  <si>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</si>
  <si>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</si>
  <si>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</si>
  <si>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</si>
  <si>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</si>
  <si>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</si>
  <si>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</si>
  <si>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</si>
  <si>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</si>
  <si>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</si>
  <si>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</si>
  <si>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</si>
  <si>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</si>
  <si>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</si>
  <si>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</si>
  <si>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</si>
  <si>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</si>
  <si>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</si>
  <si>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</si>
  <si>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</si>
  <si>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</si>
  <si>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</si>
  <si>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</si>
  <si>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</si>
  <si>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</si>
  <si>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</si>
  <si>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</si>
  <si>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</si>
  <si>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</si>
  <si>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</si>
  <si>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</si>
  <si>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</si>
  <si>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</si>
  <si>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</si>
  <si>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</si>
  <si>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</si>
  <si>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</si>
  <si>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</si>
  <si>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</si>
  <si>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</si>
  <si>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</si>
  <si>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</si>
  <si>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</si>
  <si>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</si>
  <si>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</si>
  <si>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</si>
  <si>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</si>
  <si>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</si>
  <si>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</si>
  <si>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</si>
  <si>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</si>
  <si>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</si>
  <si>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</si>
  <si>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</si>
  <si>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</si>
  <si>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</si>
  <si>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</si>
  <si>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</si>
  <si>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</si>
  <si>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</si>
  <si>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</si>
  <si>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</si>
  <si>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</si>
  <si>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</si>
  <si>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</si>
  <si>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</si>
  <si>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</si>
  <si>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</si>
  <si>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</si>
  <si>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</si>
  <si>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</si>
  <si>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</si>
  <si>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</si>
  <si>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</si>
  <si>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</si>
  <si>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</si>
  <si>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</si>
  <si>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</si>
  <si>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</si>
  <si>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</si>
  <si>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</si>
  <si>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</si>
  <si>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</si>
  <si>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</si>
  <si>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</si>
  <si>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</si>
  <si>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</si>
  <si>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</si>
  <si>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</si>
  <si>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</si>
  <si>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</si>
  <si>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</si>
  <si>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</si>
  <si>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</si>
  <si>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</si>
  <si>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</si>
  <si>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</si>
  <si>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</si>
  <si>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</si>
  <si>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</si>
  <si>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</si>
  <si>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</si>
  <si>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</si>
  <si>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</si>
  <si>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</si>
  <si>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</si>
  <si>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</si>
  <si>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</si>
  <si>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</si>
  <si>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</si>
  <si>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</si>
  <si>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</si>
  <si>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</si>
  <si>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</si>
  <si>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</si>
  <si>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</si>
  <si>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</si>
  <si>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</si>
  <si>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</si>
  <si>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</si>
  <si>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</si>
  <si>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</si>
  <si>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</si>
  <si>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</si>
  <si>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</si>
  <si>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</si>
  <si>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</si>
  <si>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</si>
  <si>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</si>
  <si>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</si>
  <si>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</si>
  <si>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</si>
  <si>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</si>
  <si>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</si>
  <si>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</si>
  <si>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</si>
  <si>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</si>
  <si>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</si>
  <si>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</si>
  <si>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</si>
  <si>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</si>
  <si>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</si>
  <si>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</si>
  <si>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</si>
  <si>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</si>
  <si>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</si>
  <si>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</si>
  <si>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</si>
  <si>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</si>
  <si>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</si>
  <si>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</si>
  <si>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</si>
  <si>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</si>
  <si>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</si>
  <si>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</si>
  <si>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</si>
  <si>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</si>
  <si>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</si>
  <si>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</si>
  <si>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</si>
  <si>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</si>
  <si>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</si>
  <si>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</si>
  <si>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</si>
  <si>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</si>
  <si>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</si>
  <si>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</si>
  <si>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</si>
  <si>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</si>
  <si>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</si>
  <si>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</si>
  <si>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</si>
  <si>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</si>
  <si>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</si>
  <si>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</si>
  <si>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</si>
  <si>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</si>
  <si>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</si>
  <si>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</si>
  <si>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</si>
  <si>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</si>
  <si>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</si>
  <si>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</si>
  <si>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</si>
  <si>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</si>
  <si>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</si>
  <si>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</si>
  <si>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</si>
  <si>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</si>
  <si>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</si>
  <si>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</si>
  <si>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</si>
  <si>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</si>
  <si>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</si>
  <si>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</si>
  <si>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</si>
  <si>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</si>
  <si>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</si>
  <si>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</si>
  <si>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</si>
  <si>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</si>
  <si>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</si>
  <si>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</si>
  <si>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</si>
  <si>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</si>
  <si>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</si>
  <si>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</si>
  <si>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</si>
  <si>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</si>
  <si>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</si>
  <si>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</si>
  <si>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</si>
  <si>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</si>
  <si>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</si>
  <si>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</si>
  <si>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</si>
  <si>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</si>
  <si>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</si>
  <si>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</si>
  <si>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</si>
  <si>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</si>
  <si>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</si>
  <si>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</si>
  <si>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</si>
  <si>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</si>
  <si>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</si>
  <si>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</si>
  <si>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</si>
  <si>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</si>
  <si>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</si>
  <si>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</si>
  <si>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</si>
  <si>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</si>
  <si>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</si>
  <si>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</si>
  <si>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</si>
  <si>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</si>
  <si>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</si>
  <si>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</si>
  <si>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</si>
  <si>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</si>
  <si>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</si>
  <si>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</si>
  <si>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</si>
  <si>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</si>
  <si>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</si>
  <si>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</si>
  <si>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</si>
  <si>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</si>
  <si>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</si>
  <si>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</si>
  <si>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</si>
  <si>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</si>
  <si>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</si>
  <si>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</si>
  <si>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</si>
  <si>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</si>
  <si>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</si>
  <si>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</si>
  <si>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</si>
  <si>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</si>
  <si>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</si>
  <si>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</si>
  <si>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</si>
  <si>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</si>
  <si>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</si>
  <si>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</si>
  <si>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</si>
  <si>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</si>
  <si>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</si>
  <si>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</si>
  <si>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</si>
  <si>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</si>
  <si>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</si>
  <si>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</si>
  <si>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</si>
  <si>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</si>
  <si>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</si>
  <si>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</si>
  <si>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</si>
  <si>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</si>
  <si>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</si>
  <si>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</si>
  <si>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</si>
  <si>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</si>
  <si>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</si>
  <si>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</si>
  <si>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</si>
  <si>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</si>
  <si>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</si>
  <si>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</si>
  <si>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</si>
  <si>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</si>
  <si>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</si>
  <si>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</si>
  <si>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</si>
  <si>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</si>
  <si>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</si>
  <si>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</si>
  <si>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</si>
  <si>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</si>
  <si>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</si>
  <si>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</si>
  <si>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</si>
  <si>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</si>
  <si>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</si>
  <si>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</si>
  <si>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</si>
  <si>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</si>
  <si>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</si>
  <si>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</si>
  <si>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</si>
  <si>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</si>
  <si>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</si>
  <si>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</si>
  <si>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</si>
  <si>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</si>
  <si>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</si>
  <si>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</si>
  <si>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</si>
  <si>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</si>
  <si>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</si>
  <si>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</si>
  <si>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</si>
  <si>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</si>
  <si>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</si>
  <si>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</si>
  <si>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</si>
  <si>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</si>
  <si>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</si>
  <si>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</si>
  <si>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</si>
  <si>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</si>
  <si>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</si>
  <si>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</si>
  <si>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</si>
  <si>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</si>
  <si>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</si>
  <si>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</si>
  <si>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</si>
  <si>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</si>
  <si>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</si>
  <si>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</si>
  <si>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</si>
  <si>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</si>
  <si>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</si>
  <si>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</si>
  <si>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</si>
  <si>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</si>
  <si>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</si>
  <si>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</si>
  <si>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</si>
  <si>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</si>
  <si>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</si>
  <si>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</si>
  <si>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</si>
  <si>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</si>
  <si>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</si>
  <si>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</si>
  <si>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</si>
  <si>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</si>
  <si>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</si>
  <si>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</si>
  <si>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</si>
  <si>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</si>
  <si>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</si>
  <si>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</si>
  <si>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</si>
  <si>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</si>
  <si>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</si>
  <si>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</si>
  <si>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</si>
  <si>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</si>
  <si>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</si>
  <si>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</si>
  <si>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</si>
  <si>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</si>
  <si>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</si>
  <si>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</si>
  <si>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</si>
  <si>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</si>
  <si>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</si>
  <si>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</si>
  <si>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</si>
  <si>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</si>
  <si>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</si>
  <si>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</si>
  <si>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</si>
  <si>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</si>
  <si>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</si>
  <si>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</si>
  <si>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</si>
  <si>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</si>
  <si>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</si>
  <si>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</si>
  <si>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</si>
  <si>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</si>
  <si>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</si>
  <si>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</si>
  <si>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</si>
  <si>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</si>
  <si>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</si>
  <si>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</si>
  <si>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</si>
  <si>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</si>
  <si>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</si>
  <si>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</si>
  <si>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</si>
  <si>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</si>
  <si>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</si>
  <si>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</si>
  <si>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</si>
  <si>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</si>
  <si>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</si>
  <si>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</si>
  <si>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</si>
  <si>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</si>
  <si>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</si>
  <si>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</si>
  <si>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</si>
  <si>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</si>
  <si>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</si>
  <si>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</si>
  <si>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</si>
  <si>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</si>
  <si>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</si>
  <si>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</si>
  <si>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</si>
  <si>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</si>
  <si>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</si>
  <si>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</si>
  <si>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</si>
  <si>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</si>
  <si>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</si>
  <si>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</si>
  <si>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</si>
  <si>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</si>
  <si>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</si>
  <si>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</si>
  <si>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</si>
  <si>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</si>
  <si>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</si>
  <si>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</si>
  <si>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</si>
  <si>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</si>
  <si>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</si>
  <si>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</si>
  <si>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</si>
  <si>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</si>
  <si>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</si>
  <si>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</si>
  <si>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</si>
  <si>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</si>
  <si>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</si>
  <si>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</si>
  <si>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</si>
  <si>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</si>
  <si>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</si>
  <si>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</si>
  <si>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</si>
  <si>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</si>
  <si>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</si>
  <si>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</si>
  <si>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</si>
  <si>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</si>
  <si>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</si>
  <si>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</si>
  <si>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</si>
  <si>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</si>
  <si>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</si>
  <si>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</si>
  <si>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</si>
  <si>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</si>
  <si>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</si>
  <si>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</si>
  <si>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</si>
  <si>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</si>
  <si>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</si>
  <si>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</si>
  <si>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</si>
  <si>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</si>
  <si>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</si>
  <si>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</si>
  <si>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</si>
  <si>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</si>
  <si>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</si>
  <si>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</si>
  <si>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</si>
  <si>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</si>
  <si>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</si>
  <si>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</si>
  <si>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</si>
  <si>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</si>
  <si>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</si>
  <si>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</si>
  <si>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</si>
  <si>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</si>
  <si>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</si>
  <si>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</si>
  <si>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</si>
  <si>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</si>
  <si>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</si>
  <si>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</si>
  <si>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</si>
  <si>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</si>
  <si>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</si>
  <si>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</si>
  <si>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</si>
  <si>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</si>
  <si>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</si>
  <si>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</si>
  <si>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</si>
  <si>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</si>
  <si>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</si>
  <si>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</si>
  <si>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</si>
  <si>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</si>
  <si>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</si>
  <si>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</si>
  <si>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</si>
  <si>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</si>
  <si>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</si>
  <si>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</si>
  <si>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</si>
  <si>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</si>
  <si>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</si>
  <si>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</si>
  <si>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</si>
  <si>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</si>
  <si>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</si>
  <si>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</si>
  <si>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</si>
  <si>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</si>
  <si>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</si>
  <si>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</si>
  <si>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</si>
  <si>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</si>
  <si>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</si>
  <si>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</si>
  <si>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</si>
  <si>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</si>
  <si>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</si>
  <si>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</si>
  <si>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</si>
  <si>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</si>
  <si>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</si>
  <si>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</si>
  <si>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</si>
  <si>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</si>
  <si>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</si>
  <si>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</si>
  <si>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</si>
  <si>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</si>
  <si>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</si>
  <si>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</si>
  <si>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</si>
  <si>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</si>
  <si>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</si>
  <si>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</si>
  <si>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</si>
  <si>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</si>
  <si>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</si>
  <si>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</si>
  <si>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</si>
  <si>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</si>
  <si>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</si>
  <si>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</si>
  <si>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</si>
  <si>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</si>
  <si>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</si>
  <si>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</si>
  <si>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</si>
  <si>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</si>
  <si>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</si>
  <si>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</si>
  <si>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</si>
  <si>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</si>
  <si>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</si>
  <si>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</si>
  <si>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</si>
  <si>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</si>
  <si>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</si>
  <si>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</si>
  <si>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</si>
  <si>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</si>
  <si>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</si>
  <si>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</si>
  <si>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</si>
  <si>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</si>
  <si>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</si>
  <si>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</si>
  <si>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</si>
  <si>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</si>
  <si>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</si>
  <si>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</si>
  <si>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</si>
  <si>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</si>
  <si>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</si>
  <si>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</si>
  <si>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</si>
  <si>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</si>
  <si>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</si>
  <si>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</si>
  <si>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</si>
  <si>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</si>
  <si>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</si>
  <si>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</si>
  <si>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</si>
  <si>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</si>
  <si>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</si>
  <si>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</si>
  <si>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</si>
  <si>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</si>
  <si>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</si>
  <si>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</si>
  <si>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</si>
  <si>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</si>
  <si>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</si>
  <si>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</si>
  <si>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</si>
  <si>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</si>
  <si>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</si>
  <si>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</si>
  <si>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</si>
  <si>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</si>
  <si>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</si>
  <si>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</si>
  <si>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</si>
  <si>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</si>
  <si>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</si>
  <si>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</si>
  <si>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</si>
  <si>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</si>
  <si>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</si>
  <si>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</si>
  <si>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</si>
  <si>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</si>
  <si>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</si>
  <si>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</si>
  <si>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</si>
  <si>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</si>
  <si>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</si>
  <si>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</si>
  <si>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</si>
  <si>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</si>
  <si>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</si>
  <si>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</si>
  <si>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</si>
  <si>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</si>
  <si>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</si>
  <si>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</si>
  <si>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</si>
  <si>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</si>
  <si>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</si>
  <si>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</si>
  <si>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</si>
  <si>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</si>
  <si>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</si>
  <si>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</si>
  <si>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</si>
  <si>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</si>
  <si>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</si>
  <si>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</si>
  <si>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</si>
  <si>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</si>
  <si>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</si>
  <si>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</si>
  <si>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</si>
  <si>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</si>
  <si>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</si>
  <si>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</si>
  <si>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</si>
  <si>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</si>
  <si>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</si>
  <si>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</si>
  <si>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</si>
  <si>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</si>
  <si>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</si>
  <si>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</si>
  <si>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</si>
  <si>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</si>
  <si>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</si>
  <si>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</si>
  <si>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</si>
  <si>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</si>
  <si>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</si>
  <si>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</si>
  <si>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</si>
  <si>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</si>
  <si>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</si>
  <si>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</si>
  <si>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</si>
  <si>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</si>
  <si>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</si>
  <si>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</si>
  <si>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</si>
  <si>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</si>
  <si>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</si>
  <si>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</si>
  <si>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</si>
  <si>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</si>
  <si>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</si>
  <si>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</si>
  <si>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</si>
  <si>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</si>
  <si>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</si>
  <si>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</si>
  <si>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</si>
  <si>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</si>
  <si>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</si>
  <si>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</si>
  <si>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</si>
  <si>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</si>
  <si>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</si>
  <si>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</si>
  <si>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</si>
  <si>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</si>
  <si>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</si>
  <si>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</si>
  <si>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</si>
  <si>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</si>
  <si>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</si>
  <si>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</si>
  <si>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</si>
  <si>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</si>
  <si>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</si>
  <si>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</si>
  <si>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</si>
  <si>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</si>
  <si>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</si>
  <si>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</si>
  <si>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</si>
  <si>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</si>
  <si>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</si>
  <si>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</si>
  <si>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</si>
  <si>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</si>
  <si>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</si>
  <si>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</si>
  <si>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</si>
  <si>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</si>
  <si>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</si>
  <si>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</si>
  <si>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</si>
  <si>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</si>
  <si>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</si>
  <si>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</si>
  <si>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</si>
  <si>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</si>
  <si>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</si>
  <si>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</si>
  <si>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</si>
  <si>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</si>
  <si>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</si>
  <si>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</si>
  <si>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</si>
  <si>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</si>
  <si>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</si>
  <si>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</si>
  <si>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</si>
  <si>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</si>
  <si>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</si>
  <si>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</si>
  <si>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</si>
  <si>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</si>
  <si>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</si>
  <si>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</si>
  <si>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</si>
  <si>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</si>
  <si>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</si>
  <si>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</si>
  <si>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</si>
  <si>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</si>
  <si>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</si>
  <si>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</si>
  <si>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</si>
  <si>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</si>
  <si>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</si>
  <si>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</si>
  <si>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</si>
  <si>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</si>
  <si>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</si>
  <si>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</si>
  <si>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</si>
  <si>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</si>
  <si>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</si>
  <si>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</si>
  <si>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</si>
  <si>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</si>
  <si>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</si>
  <si>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</si>
  <si>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</si>
  <si>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</si>
  <si>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</si>
  <si>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</si>
  <si>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</si>
  <si>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</si>
  <si>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</si>
  <si>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</si>
  <si>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</si>
  <si>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</si>
  <si>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</si>
  <si>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</si>
  <si>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</si>
  <si>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</si>
  <si>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</si>
  <si>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</si>
  <si>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</si>
  <si>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</si>
  <si>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</si>
  <si>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</si>
  <si>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</si>
  <si>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</si>
  <si>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</si>
  <si>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</si>
  <si>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</si>
  <si>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</si>
  <si>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</si>
  <si>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</si>
  <si>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</si>
  <si>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</si>
  <si>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</si>
  <si>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</si>
  <si>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</si>
  <si>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</si>
  <si>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</si>
  <si>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</si>
  <si>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</si>
  <si>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</si>
  <si>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</si>
  <si>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</si>
  <si>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</si>
  <si>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</si>
  <si>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</si>
  <si>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</si>
  <si>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</si>
  <si>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</si>
  <si>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</si>
  <si>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</si>
  <si>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</si>
  <si>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</si>
  <si>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</si>
  <si>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</si>
  <si>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</si>
  <si>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</si>
  <si>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</si>
  <si>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</si>
  <si>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</si>
  <si>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</si>
  <si>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</si>
  <si>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</si>
  <si>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</si>
  <si>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</si>
  <si>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</si>
  <si>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</si>
  <si>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</si>
  <si>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</si>
  <si>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</si>
  <si>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</si>
  <si>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</si>
  <si>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</si>
  <si>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</si>
  <si>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</si>
  <si>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</si>
  <si>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</si>
  <si>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</si>
  <si>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</si>
  <si>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</si>
  <si>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</si>
  <si>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</si>
  <si>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</si>
  <si>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</si>
  <si>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</si>
  <si>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</si>
  <si>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</si>
  <si>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</si>
  <si>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</si>
  <si>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</si>
  <si>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</si>
  <si>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</si>
  <si>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</si>
  <si>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</si>
  <si>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</si>
  <si>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</si>
  <si>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</si>
  <si>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</si>
  <si>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</si>
  <si>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</si>
  <si>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</si>
  <si>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</si>
  <si>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</si>
  <si>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</si>
  <si>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</si>
  <si>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</si>
  <si>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</si>
  <si>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</si>
  <si>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</si>
  <si>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</si>
  <si>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</si>
  <si>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</si>
  <si>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</si>
  <si>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</si>
  <si>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</si>
  <si>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</si>
  <si>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</si>
  <si>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</si>
  <si>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</si>
  <si>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</si>
  <si>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</si>
  <si>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</si>
  <si>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</si>
  <si>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</si>
  <si>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</si>
  <si>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</si>
  <si>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</si>
  <si>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</si>
  <si>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</si>
  <si>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</si>
  <si>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</si>
  <si>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</si>
  <si>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</si>
  <si>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</si>
  <si>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</si>
  <si>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</si>
  <si>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</si>
  <si>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</si>
  <si>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</si>
  <si>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</si>
  <si>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</si>
  <si>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</si>
  <si>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</si>
  <si>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</si>
  <si>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</si>
  <si>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</si>
  <si>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</si>
  <si>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</si>
  <si>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</si>
  <si>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</si>
  <si>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</si>
  <si>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</si>
  <si>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</si>
  <si>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</si>
  <si>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</si>
  <si>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</si>
  <si>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</si>
  <si>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</si>
  <si>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</si>
  <si>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</si>
  <si>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</si>
  <si>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</si>
  <si>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</si>
  <si>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</si>
  <si>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</si>
  <si>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</si>
  <si>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</si>
  <si>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</si>
  <si>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</si>
  <si>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</si>
  <si>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</si>
  <si>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</si>
  <si>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</si>
  <si>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</si>
  <si>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</si>
  <si>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</si>
  <si>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</si>
  <si>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</si>
  <si>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</si>
  <si>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</si>
  <si>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</si>
  <si>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</si>
  <si>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</si>
  <si>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</si>
  <si>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</si>
  <si>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</si>
  <si>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</si>
  <si>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</si>
  <si>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</si>
  <si>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</si>
  <si>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</si>
  <si>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</si>
  <si>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</si>
  <si>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</si>
  <si>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</si>
  <si>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</si>
  <si>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</si>
  <si>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</si>
  <si>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</si>
  <si>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</si>
  <si>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</si>
  <si>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</si>
  <si>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</si>
  <si>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</si>
  <si>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</si>
  <si>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</si>
  <si>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</si>
  <si>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</si>
  <si>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</si>
  <si>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</si>
  <si>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</si>
  <si>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</si>
  <si>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</si>
  <si>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</si>
  <si>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</si>
  <si>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</si>
  <si>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</si>
  <si>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</si>
  <si>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</si>
  <si>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</si>
  <si>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</si>
  <si>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</si>
  <si>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</si>
  <si>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</si>
  <si>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</si>
  <si>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</si>
  <si>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</si>
  <si>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</si>
  <si>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</si>
  <si>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</si>
  <si>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</si>
  <si>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</si>
  <si>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</si>
  <si>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</si>
  <si>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</si>
  <si>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</si>
  <si>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</si>
  <si>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</si>
  <si>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</si>
  <si>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</si>
  <si>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</si>
  <si>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</si>
  <si>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</si>
  <si>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</si>
  <si>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</si>
  <si>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</si>
  <si>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</si>
  <si>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</si>
  <si>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</si>
  <si>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</si>
  <si>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</si>
  <si>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</si>
  <si>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</si>
  <si>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</si>
  <si>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</si>
  <si>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</si>
  <si>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</si>
  <si>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</si>
  <si>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</si>
  <si>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</si>
  <si>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</si>
  <si>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</si>
  <si>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</si>
  <si>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</si>
  <si>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</si>
  <si>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</si>
  <si>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</si>
  <si>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</si>
  <si>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</si>
  <si>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</si>
  <si>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</si>
  <si>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</si>
  <si>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</si>
  <si>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</si>
  <si>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</si>
  <si>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</si>
  <si>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</si>
  <si>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</si>
  <si>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</si>
  <si>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</si>
  <si>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</si>
  <si>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</si>
  <si>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</si>
  <si>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</si>
  <si>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</si>
  <si>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</si>
  <si>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</si>
  <si>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</si>
  <si>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</si>
  <si>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</si>
  <si>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</si>
  <si>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</si>
  <si>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</si>
  <si>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</si>
  <si>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</si>
  <si>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</si>
  <si>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</si>
  <si>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</si>
  <si>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</si>
  <si>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</si>
  <si>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</si>
  <si>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</si>
  <si>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</si>
  <si>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</si>
  <si>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</si>
  <si>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</si>
  <si>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</si>
  <si>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</si>
  <si>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</si>
  <si>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</si>
  <si>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</si>
  <si>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</si>
  <si>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</si>
  <si>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</si>
  <si>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</si>
  <si>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</si>
  <si>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</si>
  <si>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</si>
  <si>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</si>
  <si>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</si>
  <si>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</si>
  <si>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</si>
  <si>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</si>
  <si>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</si>
  <si>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</si>
  <si>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</si>
  <si>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</si>
  <si>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</si>
  <si>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</si>
  <si>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</si>
  <si>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</si>
  <si>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</si>
  <si>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</si>
  <si>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</si>
  <si>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</si>
  <si>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</si>
  <si>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</si>
  <si>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</si>
  <si>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</si>
  <si>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</si>
  <si>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</si>
  <si>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</si>
  <si>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</si>
  <si>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</si>
  <si>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</si>
  <si>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</si>
  <si>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</si>
  <si>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</si>
  <si>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</si>
  <si>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</si>
  <si>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</si>
  <si>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</si>
  <si>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</si>
  <si>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</si>
  <si>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</si>
  <si>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</si>
  <si>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</si>
  <si>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</si>
  <si>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</si>
  <si>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</si>
  <si>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</si>
  <si>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</si>
  <si>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</si>
  <si>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</si>
  <si>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</si>
  <si>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</si>
  <si>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</si>
  <si>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</si>
  <si>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</si>
  <si>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</si>
  <si>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</si>
  <si>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</si>
  <si>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</si>
  <si>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</si>
  <si>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</si>
  <si>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</si>
  <si>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</si>
  <si>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</si>
  <si>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</si>
  <si>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</si>
  <si>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</si>
  <si>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</si>
  <si>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</si>
  <si>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</si>
  <si>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</si>
  <si>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</si>
  <si>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</si>
  <si>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</si>
  <si>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</si>
  <si>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</si>
  <si>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</si>
  <si>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</si>
  <si>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</si>
  <si>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</si>
  <si>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</si>
  <si>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</si>
  <si>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</si>
  <si>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</si>
  <si>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</si>
  <si>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</si>
  <si>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</si>
  <si>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</si>
  <si>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</si>
  <si>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</si>
  <si>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</si>
  <si>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</si>
  <si>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</si>
  <si>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</si>
  <si>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</si>
  <si>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</si>
  <si>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</si>
  <si>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</si>
  <si>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</si>
  <si>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</si>
  <si>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</si>
  <si>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</si>
  <si>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</si>
  <si>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</si>
  <si>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</si>
  <si>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</si>
  <si>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</si>
  <si>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</si>
  <si>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</si>
  <si>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</si>
  <si>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</si>
  <si>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</si>
  <si>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</si>
  <si>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</si>
  <si>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</si>
  <si>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</si>
  <si>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</si>
  <si>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</si>
  <si>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</si>
  <si>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</si>
  <si>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</si>
  <si>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</si>
  <si>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</si>
  <si>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</si>
  <si>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</si>
  <si>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</si>
  <si>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</si>
  <si>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</si>
  <si>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</si>
  <si>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</si>
  <si>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</si>
  <si>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</si>
  <si>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</si>
  <si>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</si>
  <si>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</si>
  <si>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</si>
  <si>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</si>
  <si>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</si>
  <si>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</si>
  <si>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</si>
  <si>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</si>
  <si>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</si>
  <si>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</si>
  <si>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</si>
  <si>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</si>
  <si>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</si>
  <si>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</si>
  <si>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</si>
  <si>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</si>
  <si>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</si>
  <si>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</si>
  <si>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</si>
  <si>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</si>
  <si>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</si>
  <si>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</si>
  <si>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</si>
  <si>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</si>
  <si>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</si>
  <si>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</si>
  <si>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</si>
  <si>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</si>
  <si>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</si>
  <si>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</si>
  <si>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</si>
  <si>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</si>
  <si>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</si>
  <si>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</si>
  <si>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</si>
  <si>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</si>
  <si>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</si>
  <si>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</si>
  <si>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</si>
  <si>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</si>
  <si>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</si>
  <si>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</si>
  <si>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</si>
  <si>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</si>
  <si>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</si>
  <si>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</si>
  <si>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</si>
  <si>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</si>
  <si>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</si>
  <si>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</si>
  <si>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</si>
  <si>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</si>
  <si>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</si>
  <si>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</si>
  <si>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</si>
  <si>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</si>
  <si>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</si>
  <si>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</si>
  <si>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</si>
  <si>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</si>
  <si>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</si>
  <si>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</si>
  <si>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</si>
  <si>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</si>
  <si>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</si>
  <si>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</si>
  <si>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</si>
  <si>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</si>
  <si>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</si>
  <si>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</si>
  <si>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</si>
  <si>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</si>
  <si>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</si>
  <si>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</si>
  <si>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</si>
  <si>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</si>
  <si>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</si>
  <si>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</si>
  <si>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</si>
  <si>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</si>
  <si>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</si>
  <si>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</si>
  <si>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</si>
  <si>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</si>
  <si>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</si>
  <si>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</si>
  <si>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</si>
  <si>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</si>
  <si>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</si>
  <si>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</si>
  <si>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</si>
  <si>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</si>
  <si>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</si>
  <si>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</si>
  <si>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</si>
  <si>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</si>
  <si>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</si>
  <si>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</si>
  <si>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</si>
  <si>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</si>
  <si>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</si>
  <si>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</si>
  <si>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</si>
  <si>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</si>
  <si>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</si>
  <si>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</si>
  <si>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</si>
  <si>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</si>
  <si>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</si>
  <si>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</si>
  <si>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</si>
  <si>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</si>
  <si>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</si>
  <si>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</si>
  <si>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</si>
  <si>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</si>
  <si>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</si>
  <si>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</si>
  <si>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</si>
  <si>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</si>
  <si>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</si>
  <si>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</si>
  <si>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</si>
  <si>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</si>
  <si>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</si>
  <si>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</si>
  <si>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</si>
  <si>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</si>
  <si>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</si>
  <si>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</si>
  <si>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</si>
  <si>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</si>
  <si>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</si>
  <si>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</si>
  <si>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</si>
  <si>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</si>
  <si>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</si>
  <si>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</si>
  <si>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</si>
  <si>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</si>
  <si>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</si>
  <si>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</si>
  <si>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</si>
  <si>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</si>
  <si>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</si>
  <si>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</si>
  <si>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</si>
  <si>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</si>
  <si>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</si>
  <si>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</si>
  <si>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</si>
  <si>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</si>
  <si>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</si>
  <si>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</si>
  <si>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</si>
  <si>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</si>
  <si>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</si>
  <si>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</si>
  <si>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</si>
  <si>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</si>
  <si>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</si>
  <si>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</si>
  <si>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</si>
  <si>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</si>
  <si>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</si>
  <si>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</si>
  <si>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</si>
  <si>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</si>
  <si>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</si>
  <si>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</si>
  <si>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</si>
  <si>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</si>
  <si>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</si>
  <si>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</si>
  <si>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</si>
  <si>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</si>
  <si>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</si>
  <si>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</si>
  <si>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</si>
  <si>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</si>
  <si>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</si>
  <si>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</si>
  <si>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</si>
  <si>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</si>
  <si>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</si>
  <si>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</si>
  <si>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</si>
  <si>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</si>
  <si>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</si>
  <si>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</si>
  <si>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</si>
  <si>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</si>
  <si>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</si>
  <si>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</si>
  <si>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</si>
  <si>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</si>
  <si>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</si>
  <si>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</si>
  <si>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</si>
  <si>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</si>
  <si>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</si>
  <si>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</si>
  <si>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</si>
  <si>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</si>
  <si>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</si>
  <si>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</si>
  <si>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</si>
  <si>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</si>
  <si>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</si>
  <si>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</si>
  <si>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</si>
  <si>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</si>
  <si>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</si>
  <si>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</si>
  <si>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</si>
  <si>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</si>
  <si>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</si>
  <si>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</si>
  <si>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</si>
  <si>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</si>
  <si>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</si>
  <si>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</si>
  <si>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</si>
  <si>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</si>
  <si>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</si>
  <si>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</si>
  <si>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</si>
  <si>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</si>
  <si>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</si>
  <si>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</si>
  <si>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</si>
  <si>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</si>
  <si>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</si>
  <si>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</si>
  <si>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</si>
  <si>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</si>
  <si>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</si>
  <si>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</si>
  <si>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</si>
  <si>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</si>
  <si>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</si>
  <si>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</si>
  <si>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</si>
  <si>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</si>
  <si>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</si>
  <si>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</si>
  <si>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</si>
  <si>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</si>
  <si>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</si>
  <si>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</si>
  <si>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</si>
  <si>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</si>
  <si>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</si>
  <si>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</si>
  <si>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</si>
  <si>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</si>
  <si>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</si>
  <si>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</si>
  <si>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</si>
  <si>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</si>
  <si>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</si>
  <si>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</si>
  <si>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</si>
  <si>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</si>
  <si>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</si>
  <si>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</si>
  <si>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</si>
  <si>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</si>
  <si>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</si>
  <si>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</si>
  <si>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</si>
  <si>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</si>
  <si>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</si>
  <si>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</si>
  <si>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</si>
  <si>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</si>
  <si>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</si>
  <si>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</si>
  <si>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</si>
  <si>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</si>
  <si>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</si>
  <si>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</si>
  <si>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</si>
  <si>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</si>
  <si>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</si>
  <si>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</si>
  <si>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</si>
  <si>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</si>
  <si>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</si>
  <si>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</si>
  <si>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</si>
  <si>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</si>
  <si>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</si>
  <si>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</si>
  <si>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</si>
  <si>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</si>
  <si>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</si>
  <si>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</si>
  <si>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</si>
  <si>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</si>
  <si>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</si>
  <si>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</si>
  <si>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</si>
  <si>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</si>
  <si>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</si>
  <si>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</si>
  <si>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</si>
  <si>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</si>
  <si>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</si>
  <si>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</si>
  <si>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</si>
  <si>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</si>
  <si>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</si>
  <si>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</si>
  <si>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</si>
  <si>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</si>
  <si>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</si>
  <si>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</si>
  <si>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</si>
  <si>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</si>
  <si>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</si>
  <si>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</si>
  <si>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</si>
  <si>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</si>
  <si>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</si>
  <si>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</si>
  <si>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</si>
  <si>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</si>
  <si>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</si>
  <si>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</si>
  <si>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</si>
  <si>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</si>
  <si>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</si>
  <si>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</si>
  <si>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</si>
  <si>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</si>
  <si>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</si>
  <si>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</si>
  <si>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</si>
  <si>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</si>
  <si>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</si>
  <si>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</si>
  <si>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</si>
  <si>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</si>
  <si>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</si>
  <si>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</si>
  <si>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</si>
  <si>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</si>
  <si>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</si>
  <si>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</si>
  <si>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</si>
  <si>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</si>
  <si>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</si>
  <si>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</si>
  <si>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</si>
  <si>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</si>
  <si>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</si>
  <si>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</si>
  <si>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</si>
  <si>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</si>
  <si>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</si>
  <si>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</si>
  <si>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</si>
  <si>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</si>
  <si>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</si>
  <si>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</si>
  <si>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</si>
  <si>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</si>
  <si>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</si>
  <si>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</si>
  <si>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</si>
  <si>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</si>
  <si>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</si>
  <si>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</si>
  <si>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</si>
  <si>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</si>
  <si>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</si>
  <si>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</si>
  <si>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</si>
  <si>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</si>
  <si>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</si>
  <si>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</si>
  <si>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</si>
  <si>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</si>
  <si>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</si>
  <si>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</si>
  <si>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</si>
  <si>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</si>
  <si>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</si>
  <si>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</si>
  <si>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</si>
  <si>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</si>
  <si>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</si>
  <si>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</si>
  <si>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</si>
  <si>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</si>
  <si>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</si>
  <si>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</si>
  <si>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</si>
  <si>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</si>
  <si>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</si>
  <si>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</si>
  <si>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</si>
  <si>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</si>
  <si>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</si>
  <si>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</si>
  <si>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</si>
  <si>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</si>
  <si>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</si>
  <si>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</si>
  <si>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</si>
  <si>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</si>
  <si>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</si>
  <si>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</si>
  <si>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</si>
  <si>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</si>
  <si>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</si>
  <si>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</si>
  <si>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</si>
  <si>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</si>
  <si>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</si>
  <si>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</si>
  <si>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</si>
  <si>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</si>
  <si>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</si>
  <si>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</si>
  <si>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</si>
  <si>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</si>
  <si>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</si>
  <si>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</si>
  <si>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</si>
  <si>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</si>
  <si>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</si>
  <si>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</si>
  <si>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</si>
  <si>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</si>
  <si>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</si>
  <si>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</si>
  <si>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</si>
  <si>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</si>
  <si>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</si>
  <si>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</si>
  <si>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</si>
  <si>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</si>
  <si>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</si>
  <si>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</si>
  <si>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</si>
  <si>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</si>
  <si>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</si>
  <si>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</si>
  <si>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</si>
  <si>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</si>
  <si>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</si>
  <si>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</si>
  <si>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</si>
  <si>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</si>
  <si>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</si>
  <si>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</si>
  <si>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</si>
  <si>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</si>
  <si>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</si>
  <si>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</si>
  <si>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</si>
  <si>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</si>
  <si>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</si>
  <si>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</si>
  <si>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</si>
  <si>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</si>
  <si>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</si>
  <si>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</si>
  <si>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</si>
  <si>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</si>
  <si>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</si>
  <si>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</si>
  <si>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</si>
  <si>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</si>
  <si>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</si>
  <si>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</si>
  <si>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</si>
  <si>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</si>
  <si>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</si>
  <si>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</si>
  <si>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</si>
  <si>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</si>
  <si>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</si>
  <si>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</si>
  <si>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</si>
  <si>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</si>
  <si>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</si>
  <si>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</si>
  <si>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</si>
  <si>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</si>
  <si>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</si>
  <si>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</si>
  <si>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</si>
  <si>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</si>
  <si>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</si>
  <si>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</si>
  <si>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</si>
  <si>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</si>
  <si>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</si>
  <si>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</si>
  <si>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</si>
  <si>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</si>
  <si>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</si>
  <si>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</si>
  <si>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</si>
  <si>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</si>
  <si>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</si>
  <si>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</si>
  <si>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</si>
  <si>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</si>
  <si>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</si>
  <si>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</si>
  <si>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</si>
  <si>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</si>
  <si>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</si>
  <si>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</si>
  <si>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</si>
  <si>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</si>
  <si>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</si>
  <si>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</si>
  <si>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</si>
  <si>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</si>
  <si>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</si>
  <si>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</si>
  <si>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</si>
  <si>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</si>
  <si>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</si>
  <si>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</si>
  <si>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</si>
  <si>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</si>
  <si>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</si>
  <si>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</si>
  <si>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</si>
  <si>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</si>
  <si>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</si>
  <si>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</si>
  <si>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</si>
  <si>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</si>
  <si>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</si>
  <si>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</si>
  <si>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</si>
  <si>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</si>
  <si>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</si>
  <si>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</si>
  <si>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</si>
  <si>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</si>
  <si>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</si>
  <si>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</si>
  <si>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</si>
  <si>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</si>
  <si>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</si>
  <si>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</si>
  <si>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</si>
  <si>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</si>
  <si>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</si>
  <si>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</si>
  <si>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</si>
  <si>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</si>
  <si>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</si>
  <si>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</si>
  <si>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</si>
  <si>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</si>
  <si>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</si>
  <si>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</si>
  <si>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</si>
  <si>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</si>
  <si>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</si>
  <si>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</si>
  <si>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</si>
  <si>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</si>
  <si>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</si>
  <si>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</si>
  <si>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</si>
  <si>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</si>
  <si>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</si>
  <si>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</si>
  <si>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</si>
  <si>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</si>
  <si>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</si>
  <si>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</si>
  <si>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</si>
  <si>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</si>
  <si>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</si>
  <si>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</si>
  <si>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</si>
  <si>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</si>
  <si>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</si>
  <si>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</si>
  <si>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</si>
  <si>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</si>
  <si>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</si>
  <si>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</si>
  <si>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</si>
  <si>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</si>
  <si>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</si>
  <si>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</si>
  <si>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</si>
  <si>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</si>
  <si>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</si>
  <si>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</si>
  <si>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</si>
  <si>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</si>
  <si>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</si>
  <si>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</si>
  <si>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</si>
  <si>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</si>
  <si>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</si>
  <si>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</si>
  <si>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</si>
  <si>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</si>
  <si>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</si>
  <si>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</si>
  <si>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</si>
  <si>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</si>
  <si>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</si>
  <si>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</si>
  <si>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</si>
  <si>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</si>
  <si>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</si>
  <si>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</si>
  <si>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</si>
  <si>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</si>
  <si>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</si>
  <si>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</si>
  <si>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</si>
  <si>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</si>
  <si>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</si>
  <si>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</si>
  <si>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</si>
  <si>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</si>
  <si>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</si>
  <si>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</si>
  <si>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</si>
  <si>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</si>
  <si>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</si>
  <si>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</si>
  <si>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</si>
  <si>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</si>
  <si>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</si>
  <si>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</si>
  <si>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</si>
  <si>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</si>
  <si>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</si>
  <si>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</si>
  <si>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</si>
  <si>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</si>
  <si>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</si>
  <si>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</si>
  <si>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</si>
  <si>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</si>
  <si>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</si>
  <si>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</si>
  <si>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</si>
  <si>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</si>
  <si>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</si>
  <si>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</si>
  <si>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</si>
  <si>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</si>
  <si>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</si>
  <si>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</si>
  <si>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</si>
  <si>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</si>
  <si>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</si>
  <si>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</si>
  <si>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</si>
  <si>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</si>
  <si>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</si>
  <si>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</si>
  <si>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</si>
  <si>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</si>
  <si>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</si>
  <si>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</si>
  <si>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</si>
  <si>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</si>
  <si>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</si>
  <si>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</si>
  <si>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</si>
  <si>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</si>
  <si>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</si>
  <si>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</si>
  <si>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</si>
  <si>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</si>
  <si>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</si>
  <si>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</si>
  <si>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</si>
  <si>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</si>
  <si>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</si>
  <si>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</si>
  <si>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</si>
  <si>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</si>
  <si>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</si>
  <si>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</si>
  <si>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</si>
  <si>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</si>
  <si>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</si>
  <si>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</si>
  <si>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</si>
  <si>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</si>
  <si>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</si>
  <si>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</si>
  <si>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</si>
  <si>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</si>
  <si>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</si>
  <si>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</si>
  <si>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</si>
  <si>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</si>
  <si>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</si>
  <si>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</si>
  <si>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</si>
  <si>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</si>
  <si>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</si>
  <si>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</si>
  <si>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</si>
  <si>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</si>
  <si>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</si>
  <si>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</si>
  <si>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</si>
  <si>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</si>
  <si>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</si>
  <si>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</si>
  <si>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</si>
  <si>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</si>
  <si>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</si>
  <si>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</si>
  <si>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</si>
  <si>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</si>
  <si>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</si>
  <si>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</si>
  <si>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</si>
  <si>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</si>
  <si>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</si>
  <si>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</si>
  <si>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</si>
  <si>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</si>
  <si>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</si>
  <si>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</si>
  <si>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</si>
  <si>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</si>
  <si>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</si>
  <si>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</si>
  <si>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</si>
  <si>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</si>
  <si>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</si>
  <si>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</si>
  <si>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</si>
  <si>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</si>
  <si>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</si>
  <si>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</si>
  <si>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</si>
  <si>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</si>
  <si>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</si>
  <si>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</si>
  <si>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</si>
  <si>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</si>
  <si>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</si>
  <si>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</si>
  <si>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</si>
  <si>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</si>
  <si>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</si>
  <si>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</si>
  <si>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</si>
  <si>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</si>
  <si>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</si>
  <si>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</si>
  <si>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</si>
  <si>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</si>
  <si>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</si>
  <si>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</si>
  <si>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</si>
  <si>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</si>
  <si>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</si>
  <si>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</si>
  <si>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</si>
  <si>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</si>
  <si>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</si>
  <si>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</si>
  <si>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</si>
  <si>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</si>
  <si>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</si>
  <si>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</si>
  <si>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</si>
  <si>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</si>
  <si>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</si>
  <si>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</si>
  <si>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</si>
  <si>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</si>
  <si>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</si>
  <si>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</si>
  <si>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</si>
  <si>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</si>
  <si>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</si>
  <si>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</si>
  <si>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</si>
  <si>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</si>
  <si>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</si>
  <si>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</si>
  <si>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</si>
  <si>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</si>
  <si>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</si>
  <si>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</si>
  <si>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</si>
  <si>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</si>
  <si>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</si>
  <si>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</si>
  <si>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</si>
  <si>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</si>
  <si>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</si>
  <si>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</si>
  <si>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</si>
  <si>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</si>
  <si>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</si>
  <si>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</si>
  <si>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</si>
  <si>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</si>
  <si>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</si>
  <si>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</si>
  <si>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</si>
  <si>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</si>
  <si>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</si>
  <si>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</si>
  <si>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</si>
  <si>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</si>
  <si>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</si>
  <si>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</si>
  <si>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</si>
  <si>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</si>
  <si>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</si>
  <si>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</si>
  <si>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</si>
  <si>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</si>
  <si>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</si>
  <si>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</si>
  <si>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</si>
  <si>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</si>
  <si>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</si>
  <si>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</si>
  <si>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</si>
  <si>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</si>
  <si>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</si>
  <si>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</si>
  <si>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</si>
  <si>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</si>
  <si>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</si>
  <si>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</si>
  <si>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</si>
  <si>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</si>
  <si>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</si>
  <si>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</si>
  <si>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</si>
  <si>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</si>
  <si>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</si>
  <si>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</si>
  <si>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</si>
  <si>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</si>
  <si>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</si>
  <si>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</si>
  <si>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</si>
  <si>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</si>
  <si>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</si>
  <si>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</si>
  <si>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</si>
  <si>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</si>
  <si>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</si>
  <si>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</si>
  <si>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</si>
  <si>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</si>
  <si>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</si>
  <si>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</si>
  <si>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</si>
  <si>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</si>
  <si>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</si>
  <si>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</si>
  <si>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</si>
  <si>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</si>
  <si>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</si>
  <si>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</si>
  <si>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</si>
  <si>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</si>
  <si>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</si>
  <si>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</si>
  <si>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</si>
  <si>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</si>
  <si>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</si>
  <si>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</si>
  <si>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</si>
  <si>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</si>
  <si>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</si>
  <si>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</si>
  <si>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</si>
  <si>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</si>
  <si>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</si>
  <si>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</si>
  <si>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</si>
  <si>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</si>
  <si>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</si>
  <si>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</si>
  <si>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</si>
  <si>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</si>
  <si>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</si>
  <si>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</si>
  <si>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</si>
  <si>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</si>
  <si>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</si>
  <si>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</si>
  <si>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</si>
  <si>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</si>
  <si>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</si>
  <si>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</si>
  <si>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</si>
  <si>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</si>
  <si>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</si>
  <si>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</si>
  <si>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</si>
  <si>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</si>
  <si>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</si>
  <si>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</si>
  <si>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</si>
  <si>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</si>
  <si>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</si>
  <si>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</si>
  <si>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</si>
  <si>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</si>
  <si>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</si>
  <si>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</si>
  <si>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</si>
  <si>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</si>
  <si>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</si>
  <si>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</si>
  <si>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</si>
  <si>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</si>
  <si>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</si>
  <si>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</si>
  <si>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</si>
  <si>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</si>
  <si>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</si>
  <si>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</si>
  <si>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</si>
  <si>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</si>
  <si>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</si>
  <si>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</si>
  <si>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</si>
  <si>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</si>
  <si>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</si>
  <si>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</si>
  <si>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</si>
  <si>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</si>
  <si>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</si>
  <si>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</si>
  <si>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</si>
  <si>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</si>
  <si>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</si>
  <si>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</si>
  <si>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</si>
  <si>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</si>
  <si>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</si>
  <si>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</si>
  <si>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</si>
  <si>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</si>
  <si>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</si>
  <si>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</si>
  <si>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</si>
  <si>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</si>
  <si>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</si>
  <si>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</si>
  <si>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</si>
  <si>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</si>
  <si>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</si>
  <si>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</si>
  <si>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</si>
  <si>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</si>
  <si>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</si>
  <si>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</si>
  <si>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</si>
  <si>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</si>
  <si>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</si>
  <si>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</si>
  <si>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</si>
  <si>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</si>
  <si>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</si>
  <si>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</si>
  <si>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</si>
  <si>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</si>
  <si>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</si>
  <si>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</si>
  <si>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</si>
  <si>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</si>
  <si>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</si>
  <si>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</si>
  <si>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</si>
  <si>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</si>
  <si>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</si>
  <si>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</si>
  <si>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</si>
  <si>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</si>
  <si>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</si>
  <si>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</si>
  <si>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</si>
  <si>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</si>
  <si>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</si>
  <si>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</si>
  <si>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</si>
  <si>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</si>
  <si>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</si>
  <si>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</si>
  <si>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</si>
  <si>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</si>
  <si>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</si>
  <si>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</si>
  <si>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</si>
  <si>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</si>
  <si>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</si>
  <si>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</si>
  <si>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</si>
  <si>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</si>
  <si>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</si>
  <si>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</si>
  <si>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</si>
  <si>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</si>
  <si>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</si>
  <si>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</si>
  <si>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</si>
  <si>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</si>
  <si>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</si>
  <si>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</si>
  <si>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</si>
  <si>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</si>
  <si>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</si>
  <si>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</si>
  <si>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</si>
  <si>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</si>
  <si>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</si>
  <si>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</si>
  <si>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</si>
  <si>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</si>
  <si>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</si>
  <si>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</si>
  <si>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</si>
  <si>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</si>
  <si>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</si>
  <si>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</si>
  <si>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</si>
  <si>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</si>
  <si>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</si>
  <si>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</si>
  <si>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</si>
  <si>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</si>
  <si>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</si>
  <si>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</si>
  <si>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</si>
  <si>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</si>
  <si>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</si>
  <si>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</si>
  <si>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</si>
  <si>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</si>
  <si>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</si>
  <si>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</si>
  <si>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</si>
  <si>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</si>
  <si>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</si>
  <si>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</si>
  <si>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</si>
  <si>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</si>
  <si>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</si>
  <si>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</si>
  <si>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</si>
  <si>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</si>
  <si>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</si>
  <si>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</si>
  <si>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</si>
  <si>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</si>
  <si>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</si>
  <si>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</si>
  <si>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</si>
  <si>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</si>
  <si>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</si>
  <si>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</si>
  <si>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</si>
  <si>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</si>
  <si>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</si>
  <si>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</si>
  <si>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</si>
  <si>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</si>
  <si>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</si>
  <si>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</si>
  <si>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</si>
  <si>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</si>
  <si>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</si>
  <si>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</si>
  <si>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</si>
  <si>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</si>
  <si>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</si>
  <si>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</si>
  <si>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</si>
  <si>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</si>
  <si>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</si>
  <si>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</si>
  <si>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</si>
  <si>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</si>
  <si>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</si>
  <si>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</si>
  <si>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</si>
  <si>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</si>
  <si>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</si>
  <si>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</si>
  <si>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</si>
  <si>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</si>
  <si>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</si>
  <si>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</si>
  <si>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</si>
  <si>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</si>
  <si>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</si>
  <si>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</si>
  <si>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</si>
  <si>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</si>
  <si>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</si>
  <si>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</si>
  <si>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</si>
  <si>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</si>
  <si>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</si>
  <si>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</si>
  <si>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</si>
  <si>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</si>
  <si>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</si>
  <si>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</si>
  <si>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</si>
  <si>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</si>
  <si>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</si>
  <si>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</si>
  <si>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</si>
  <si>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</si>
  <si>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</si>
  <si>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</si>
  <si>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</si>
  <si>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</si>
  <si>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</si>
  <si>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</si>
  <si>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</si>
  <si>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</si>
  <si>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</si>
  <si>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</si>
  <si>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</si>
  <si>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</si>
  <si>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</si>
  <si>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</si>
  <si>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</si>
  <si>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</si>
  <si>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</si>
  <si>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</si>
  <si>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</si>
  <si>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</si>
  <si>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</si>
  <si>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</si>
  <si>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</si>
  <si>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</si>
  <si>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</si>
  <si>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</si>
  <si>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</si>
  <si>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</si>
  <si>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</si>
  <si>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</si>
  <si>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</si>
  <si>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</si>
  <si>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</si>
  <si>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</si>
  <si>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</si>
  <si>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</si>
  <si>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</si>
  <si>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</si>
  <si>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</si>
  <si>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</si>
  <si>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</si>
  <si>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</si>
  <si>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</si>
  <si>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</si>
  <si>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</si>
  <si>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</si>
  <si>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</si>
  <si>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</si>
  <si>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</si>
  <si>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</si>
  <si>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</si>
  <si>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</si>
  <si>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</si>
  <si>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</si>
  <si>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</si>
  <si>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</si>
  <si>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</si>
  <si>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</si>
  <si>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</si>
  <si>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</si>
  <si>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</si>
  <si>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</si>
  <si>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</si>
  <si>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</si>
  <si>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</si>
  <si>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</si>
  <si>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</si>
  <si>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</si>
  <si>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</si>
  <si>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</si>
  <si>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</si>
  <si>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</si>
  <si>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</si>
  <si>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</si>
  <si>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</si>
  <si>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</si>
  <si>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</si>
  <si>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</si>
  <si>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</si>
  <si>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</si>
  <si>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</si>
  <si>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</si>
  <si>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</si>
  <si>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</si>
  <si>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</si>
  <si>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</si>
  <si>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</si>
  <si>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</si>
  <si>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</si>
  <si>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</si>
  <si>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</si>
  <si>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</si>
  <si>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</si>
  <si>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</si>
  <si>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</si>
  <si>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</si>
  <si>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</si>
  <si>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</si>
  <si>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</si>
  <si>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</si>
  <si>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</si>
  <si>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</si>
  <si>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</si>
  <si>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</si>
  <si>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</si>
  <si>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</si>
  <si>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</si>
  <si>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</si>
  <si>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</si>
  <si>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</si>
  <si>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</si>
  <si>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</si>
  <si>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</si>
  <si>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</si>
  <si>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</si>
  <si>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</si>
  <si>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</si>
  <si>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</si>
  <si>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</si>
  <si>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</si>
  <si>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</si>
  <si>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</si>
  <si>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</si>
  <si>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</si>
  <si>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</si>
  <si>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</si>
  <si>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</si>
  <si>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</si>
  <si>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</si>
  <si>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</si>
  <si>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</si>
  <si>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</si>
  <si>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</si>
  <si>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</si>
  <si>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</si>
  <si>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</si>
  <si>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</si>
  <si>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</si>
  <si>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</si>
  <si>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</si>
  <si>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</si>
  <si>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</si>
  <si>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</si>
  <si>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</si>
  <si>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</si>
  <si>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</si>
  <si>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</si>
  <si>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</si>
  <si>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</si>
  <si>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</si>
  <si>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</si>
  <si>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</si>
  <si>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</si>
  <si>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</si>
  <si>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</si>
  <si>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</si>
  <si>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</si>
  <si>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</si>
  <si>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</si>
  <si>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</si>
  <si>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</si>
  <si>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</si>
  <si>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</si>
  <si>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</si>
  <si>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</si>
  <si>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</si>
  <si>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</si>
  <si>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</si>
  <si>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</si>
  <si>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</si>
  <si>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</si>
  <si>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</si>
  <si>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</si>
  <si>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</si>
  <si>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</si>
  <si>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</si>
  <si>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</si>
  <si>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</si>
  <si>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</si>
  <si>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</si>
  <si>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</si>
  <si>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</si>
  <si>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</si>
  <si>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</si>
  <si>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</si>
  <si>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</si>
  <si>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</si>
  <si>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</si>
  <si>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</si>
  <si>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</si>
  <si>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</si>
  <si>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</si>
  <si>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</si>
  <si>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</si>
  <si>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</si>
  <si>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</si>
  <si>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</si>
  <si>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</si>
  <si>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</si>
  <si>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</si>
  <si>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</si>
  <si>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</si>
  <si>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</si>
  <si>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</si>
  <si>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</si>
  <si>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</si>
  <si>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</si>
  <si>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</si>
  <si>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</si>
  <si>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</si>
  <si>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</si>
  <si>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</si>
  <si>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</si>
  <si>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</si>
  <si>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</si>
  <si>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</si>
  <si>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</si>
  <si>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</si>
  <si>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</si>
  <si>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</si>
  <si>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</si>
  <si>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</si>
  <si>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</si>
  <si>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</si>
  <si>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</si>
  <si>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</si>
  <si>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</si>
  <si>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</si>
  <si>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</si>
  <si>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</si>
  <si>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</si>
  <si>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</si>
  <si>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</si>
  <si>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</si>
  <si>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</si>
  <si>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</si>
  <si>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</si>
  <si>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</si>
  <si>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</si>
  <si>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</si>
  <si>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</si>
  <si>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</si>
  <si>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</si>
  <si>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</si>
  <si>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</si>
  <si>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</si>
  <si>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</si>
  <si>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</si>
  <si>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</si>
  <si>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</si>
  <si>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</si>
  <si>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</si>
  <si>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</si>
  <si>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</si>
  <si>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</si>
  <si>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</si>
  <si>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</si>
  <si>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</si>
  <si>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</si>
  <si>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</si>
  <si>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</si>
  <si>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</si>
  <si>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</si>
  <si>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</si>
  <si>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</si>
  <si>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</si>
  <si>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</si>
  <si>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</si>
  <si>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</si>
  <si>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</si>
  <si>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</si>
  <si>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</si>
  <si>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</si>
  <si>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</si>
  <si>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</si>
  <si>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</si>
  <si>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</si>
  <si>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</si>
  <si>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</si>
  <si>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</si>
  <si>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</si>
  <si>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</si>
  <si>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</si>
  <si>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</si>
  <si>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</si>
  <si>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</si>
  <si>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</si>
  <si>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</si>
  <si>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</si>
  <si>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</si>
  <si>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</si>
  <si>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</si>
  <si>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</si>
  <si>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</si>
  <si>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</si>
  <si>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</si>
  <si>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</si>
  <si>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</si>
  <si>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</si>
  <si>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</si>
  <si>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</si>
  <si>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</si>
  <si>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</si>
  <si>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</si>
  <si>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</si>
  <si>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</si>
  <si>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</si>
  <si>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</si>
  <si>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</si>
  <si>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</si>
  <si>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</si>
  <si>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</si>
  <si>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</si>
  <si>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</si>
  <si>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</si>
  <si>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</si>
  <si>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</si>
  <si>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</si>
  <si>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</si>
  <si>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</si>
  <si>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</si>
  <si>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</si>
  <si>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</si>
  <si>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</si>
  <si>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</si>
  <si>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</si>
  <si>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</si>
  <si>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</si>
  <si>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</si>
  <si>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</si>
  <si>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</si>
  <si>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</si>
  <si>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</si>
  <si>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</si>
  <si>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</si>
  <si>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</si>
  <si>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</si>
  <si>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</si>
  <si>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</si>
  <si>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</si>
  <si>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</si>
  <si>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</si>
  <si>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</si>
  <si>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</si>
  <si>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</si>
  <si>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</si>
  <si>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</si>
  <si>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</si>
  <si>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</si>
  <si>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</si>
  <si>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</si>
  <si>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</si>
  <si>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</si>
  <si>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</si>
  <si>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</si>
  <si>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</si>
  <si>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</si>
  <si>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</si>
  <si>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</si>
  <si>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</si>
  <si>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</si>
  <si>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</si>
  <si>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</si>
  <si>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</si>
  <si>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</si>
  <si>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</si>
  <si>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</si>
  <si>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</si>
  <si>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</si>
  <si>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</si>
  <si>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</si>
  <si>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</si>
  <si>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</si>
  <si>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</si>
  <si>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</si>
  <si>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</si>
  <si>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</si>
  <si>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</si>
  <si>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</si>
  <si>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</si>
  <si>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</si>
  <si>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</si>
  <si>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</si>
  <si>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</si>
  <si>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</si>
  <si>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</si>
  <si>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</si>
  <si>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</si>
  <si>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</si>
  <si>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</si>
  <si>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</si>
  <si>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</si>
  <si>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</si>
  <si>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</si>
  <si>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</si>
  <si>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</si>
  <si>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</si>
  <si>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</si>
  <si>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</si>
  <si>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</si>
  <si>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</si>
  <si>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</si>
  <si>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</si>
  <si>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</si>
  <si>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</si>
  <si>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</si>
  <si>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</si>
  <si>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</si>
  <si>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</si>
  <si>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</si>
  <si>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</si>
  <si>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</si>
  <si>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</si>
  <si>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</si>
  <si>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</si>
  <si>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</si>
  <si>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</si>
  <si>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</si>
  <si>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</si>
  <si>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</si>
  <si>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</si>
  <si>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</si>
  <si>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</si>
  <si>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</si>
  <si>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</si>
  <si>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</si>
  <si>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</si>
  <si>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</si>
  <si>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</si>
  <si>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</si>
  <si>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</si>
  <si>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</si>
  <si>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</si>
  <si>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</si>
  <si>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</si>
  <si>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</si>
  <si>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</si>
  <si>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</si>
  <si>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</si>
  <si>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</si>
  <si>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</si>
  <si>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</si>
  <si>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</si>
  <si>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</si>
  <si>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</si>
  <si>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</si>
  <si>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</si>
  <si>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</si>
  <si>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</si>
  <si>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</si>
  <si>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</si>
  <si>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</si>
  <si>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</si>
  <si>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</si>
  <si>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</si>
  <si>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</si>
  <si>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</si>
  <si>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</si>
  <si>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</si>
  <si>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</si>
  <si>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</si>
  <si>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</si>
  <si>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</si>
  <si>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</si>
  <si>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</si>
  <si>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</si>
  <si>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</si>
  <si>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</si>
  <si>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</si>
  <si>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</si>
  <si>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</si>
  <si>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</si>
  <si>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</si>
  <si>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</si>
  <si>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</si>
  <si>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</si>
  <si>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</si>
  <si>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</si>
  <si>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</si>
  <si>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</si>
  <si>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</si>
  <si>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</si>
  <si>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</si>
  <si>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</si>
  <si>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</si>
  <si>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</si>
  <si>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</si>
  <si>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</si>
  <si>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</si>
  <si>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</si>
  <si>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</si>
  <si>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</si>
  <si>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</si>
  <si>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</si>
  <si>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</si>
  <si>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</si>
  <si>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</si>
  <si>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</si>
  <si>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</si>
  <si>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</si>
  <si>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</si>
  <si>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</si>
  <si>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</si>
  <si>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</si>
  <si>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</si>
  <si>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</si>
  <si>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</si>
  <si>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</si>
  <si>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</si>
  <si>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</si>
  <si>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</si>
  <si>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</si>
  <si>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</si>
  <si>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</si>
  <si>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</si>
  <si>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</si>
  <si>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</si>
  <si>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</si>
  <si>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</si>
  <si>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</si>
  <si>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</si>
  <si>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</si>
  <si>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</si>
  <si>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</si>
  <si>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</si>
  <si>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</si>
  <si>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</si>
  <si>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</si>
  <si>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</si>
  <si>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</si>
  <si>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</si>
  <si>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</si>
  <si>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</si>
  <si>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</si>
  <si>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</si>
  <si>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</si>
  <si>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</si>
  <si>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</si>
  <si>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</si>
  <si>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</si>
  <si>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</si>
  <si>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</si>
  <si>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</si>
  <si>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</si>
  <si>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</si>
  <si>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</si>
  <si>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</si>
  <si>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</si>
  <si>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</si>
  <si>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</si>
  <si>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</si>
  <si>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</si>
  <si>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</si>
  <si>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</si>
  <si>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</si>
  <si>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</si>
  <si>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</si>
  <si>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</si>
  <si>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</si>
  <si>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</si>
  <si>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</si>
  <si>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</si>
  <si>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</si>
  <si>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</si>
  <si>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</si>
  <si>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</si>
  <si>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</si>
  <si>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</si>
  <si>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</si>
  <si>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</si>
  <si>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</si>
  <si>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</si>
  <si>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</si>
  <si>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</si>
  <si>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</si>
  <si>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</si>
  <si>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</si>
  <si>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</si>
  <si>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</si>
  <si>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</si>
  <si>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</si>
  <si>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</si>
  <si>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</si>
  <si>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</si>
  <si>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</si>
  <si>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</si>
  <si>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</si>
  <si>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</si>
  <si>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</si>
  <si>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</si>
  <si>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</si>
  <si>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</si>
  <si>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</si>
  <si>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</si>
  <si>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</si>
  <si>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</si>
  <si>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</si>
  <si>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</si>
  <si>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</si>
  <si>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</si>
  <si>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</si>
  <si>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</si>
  <si>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</si>
  <si>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</si>
  <si>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</si>
  <si>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</si>
  <si>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</si>
  <si>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</si>
  <si>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</si>
  <si>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</si>
  <si>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</si>
  <si>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</si>
  <si>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</si>
  <si>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</si>
  <si>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</si>
  <si>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</si>
  <si>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</si>
  <si>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</si>
  <si>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</si>
  <si>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</si>
  <si>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</si>
  <si>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</si>
  <si>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</si>
  <si>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</si>
  <si>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</si>
  <si>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</si>
  <si>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</si>
  <si>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</si>
  <si>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</si>
  <si>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</si>
  <si>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</si>
  <si>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</si>
  <si>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</si>
  <si>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</si>
  <si>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</si>
  <si>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</si>
  <si>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</si>
  <si>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</si>
  <si>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</si>
  <si>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</si>
  <si>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</si>
  <si>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</si>
  <si>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</si>
  <si>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</si>
  <si>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</si>
  <si>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</si>
  <si>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</si>
  <si>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</si>
  <si>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</si>
  <si>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</si>
  <si>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</si>
  <si>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</si>
  <si>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</si>
  <si>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</si>
  <si>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</si>
  <si>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</si>
  <si>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</si>
  <si>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</si>
  <si>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</si>
  <si>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</si>
  <si>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</si>
  <si>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</si>
  <si>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</si>
  <si>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</si>
  <si>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</si>
  <si>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</si>
  <si>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</si>
  <si>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</si>
  <si>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</si>
  <si>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</si>
  <si>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</si>
  <si>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</si>
  <si>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</si>
  <si>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</si>
  <si>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</si>
  <si>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</si>
  <si>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</si>
  <si>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</si>
  <si>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</si>
  <si>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</si>
  <si>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</si>
  <si>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</si>
  <si>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</si>
  <si>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</si>
  <si>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</si>
  <si>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</si>
  <si>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</si>
  <si>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</si>
  <si>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</si>
  <si>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</si>
  <si>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</si>
  <si>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</si>
  <si>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</si>
  <si>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</si>
  <si>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</si>
  <si>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</si>
  <si>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</si>
  <si>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</si>
  <si>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</si>
  <si>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</si>
  <si>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</si>
  <si>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</si>
  <si>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</si>
  <si>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</si>
  <si>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</si>
  <si>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</si>
  <si>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</si>
  <si>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</si>
  <si>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</si>
  <si>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</si>
  <si>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</si>
  <si>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</si>
  <si>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</si>
  <si>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</si>
  <si>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</si>
  <si>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</si>
  <si>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</si>
  <si>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</si>
  <si>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</si>
  <si>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</si>
  <si>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</si>
  <si>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</si>
  <si>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</si>
  <si>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</si>
  <si>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</si>
  <si>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</si>
  <si>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</si>
  <si>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</si>
  <si>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</si>
  <si>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</si>
  <si>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</si>
  <si>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</si>
  <si>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</si>
  <si>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</si>
  <si>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</si>
  <si>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</si>
  <si>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</si>
  <si>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</si>
  <si>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</si>
  <si>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</si>
  <si>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</si>
  <si>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</si>
  <si>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</si>
  <si>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</si>
  <si>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</si>
  <si>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</si>
  <si>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</si>
  <si>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</si>
  <si>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</si>
  <si>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</si>
  <si>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</si>
  <si>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</si>
  <si>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</si>
  <si>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</si>
  <si>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</si>
  <si>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</si>
  <si>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</si>
  <si>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</si>
  <si>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</si>
  <si>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</si>
  <si>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</si>
  <si>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</si>
  <si>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</si>
  <si>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</si>
  <si>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</si>
  <si>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</si>
  <si>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</si>
  <si>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</si>
  <si>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</si>
  <si>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</si>
  <si>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</si>
  <si>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</si>
  <si>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</si>
  <si>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</si>
  <si>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</si>
  <si>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</si>
  <si>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</si>
  <si>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</si>
  <si>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</si>
  <si>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</si>
  <si>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</si>
  <si>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</si>
  <si>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</si>
  <si>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</si>
  <si>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</si>
  <si>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</si>
  <si>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</si>
  <si>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</si>
  <si>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</si>
  <si>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</si>
  <si>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</si>
  <si>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</si>
  <si>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</si>
  <si>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</si>
  <si>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</si>
  <si>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</si>
  <si>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</si>
  <si>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</si>
  <si>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</si>
  <si>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</si>
  <si>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</si>
  <si>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</si>
  <si>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</si>
  <si>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</si>
  <si>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</si>
  <si>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</si>
  <si>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</si>
  <si>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</si>
  <si>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</si>
  <si>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</si>
  <si>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</si>
  <si>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</si>
  <si>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</si>
  <si>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</si>
  <si>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</si>
  <si>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</si>
  <si>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</si>
  <si>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</si>
  <si>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</si>
  <si>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</si>
  <si>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</si>
  <si>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</si>
  <si>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</si>
  <si>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</si>
  <si>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</si>
  <si>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</si>
  <si>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</si>
  <si>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</si>
  <si>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</si>
  <si>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</si>
  <si>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</si>
  <si>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</si>
  <si>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</si>
  <si>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</si>
  <si>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</si>
  <si>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</si>
  <si>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</si>
  <si>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</si>
  <si>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</si>
  <si>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</si>
  <si>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</si>
  <si>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</si>
  <si>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</si>
  <si>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</si>
  <si>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</si>
  <si>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</si>
  <si>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</si>
  <si>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</si>
  <si>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</si>
  <si>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</si>
  <si>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</si>
  <si>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</si>
  <si>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</si>
  <si>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</si>
  <si>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</si>
  <si>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</si>
  <si>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</si>
  <si>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</si>
  <si>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</si>
  <si>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</si>
  <si>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</si>
  <si>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</si>
  <si>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</si>
  <si>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</si>
  <si>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</si>
  <si>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</si>
  <si>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</si>
  <si>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</si>
  <si>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</si>
  <si>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</si>
  <si>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</si>
  <si>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</si>
  <si>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</si>
  <si>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</si>
  <si>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</si>
  <si>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</si>
  <si>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</si>
  <si>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</si>
  <si>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</si>
  <si>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</si>
  <si>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</si>
  <si>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</si>
  <si>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</si>
  <si>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</si>
  <si>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</si>
  <si>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</si>
  <si>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</si>
  <si>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</si>
  <si>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</si>
  <si>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</si>
  <si>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</si>
  <si>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</si>
  <si>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</si>
  <si>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</si>
  <si>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</si>
  <si>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</si>
  <si>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</si>
  <si>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</si>
  <si>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</si>
  <si>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</si>
  <si>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</si>
  <si>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</si>
  <si>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</si>
  <si>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</si>
  <si>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</si>
  <si>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</si>
  <si>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</si>
  <si>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</si>
  <si>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</si>
  <si>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</si>
  <si>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</si>
  <si>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</si>
  <si>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</si>
  <si>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</si>
  <si>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</si>
  <si>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</si>
  <si>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</si>
  <si>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</si>
  <si>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</si>
  <si>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</si>
  <si>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</si>
  <si>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</si>
  <si>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</si>
  <si>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</si>
  <si>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</si>
  <si>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</si>
  <si>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</si>
  <si>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</si>
  <si>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</si>
  <si>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</si>
  <si>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</si>
  <si>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</si>
  <si>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</si>
  <si>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</si>
  <si>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</si>
  <si>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</si>
  <si>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</si>
  <si>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</si>
  <si>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</si>
  <si>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</si>
  <si>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</si>
  <si>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</si>
  <si>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</si>
  <si>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</si>
  <si>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</si>
  <si>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</si>
  <si>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</si>
  <si>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</si>
  <si>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</si>
  <si>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</si>
  <si>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</si>
  <si>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</si>
  <si>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</si>
  <si>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</si>
  <si>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</si>
  <si>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</si>
  <si>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</si>
  <si>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</si>
  <si>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</si>
  <si>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</si>
  <si>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</si>
  <si>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</si>
  <si>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</si>
  <si>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</si>
  <si>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</si>
  <si>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</si>
  <si>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</si>
  <si>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</si>
  <si>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</si>
  <si>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</si>
  <si>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</si>
  <si>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</si>
  <si>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</si>
  <si>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</si>
  <si>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</si>
  <si>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</si>
  <si>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</si>
  <si>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</si>
  <si>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</si>
  <si>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</si>
  <si>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</si>
  <si>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</si>
  <si>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</si>
  <si>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</si>
  <si>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</si>
  <si>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</si>
  <si>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</si>
  <si>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</si>
  <si>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</si>
  <si>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</si>
  <si>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</si>
  <si>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</si>
  <si>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</si>
  <si>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</si>
  <si>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</si>
  <si>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</si>
  <si>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</si>
  <si>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</si>
  <si>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</si>
  <si>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</si>
  <si>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</si>
  <si>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</si>
  <si>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</si>
  <si>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</si>
  <si>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</si>
  <si>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</si>
  <si>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</si>
  <si>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</si>
  <si>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</si>
  <si>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</si>
  <si>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</si>
  <si>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</si>
  <si>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</si>
  <si>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</si>
  <si>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</si>
  <si>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</si>
  <si>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</si>
  <si>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</si>
  <si>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</si>
  <si>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</si>
  <si>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</si>
  <si>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</si>
  <si>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</si>
  <si>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</si>
  <si>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</si>
  <si>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</si>
  <si>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</si>
  <si>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</si>
  <si>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</si>
  <si>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</si>
  <si>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</si>
  <si>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</si>
  <si>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</si>
  <si>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</si>
  <si>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</si>
  <si>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</si>
  <si>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</si>
  <si>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</si>
  <si>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</si>
  <si>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</si>
  <si>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</si>
  <si>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</si>
  <si>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</si>
  <si>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</si>
  <si>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</si>
  <si>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</si>
  <si>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</si>
  <si>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</si>
  <si>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</si>
  <si>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</si>
  <si>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</si>
  <si>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</si>
  <si>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</si>
  <si>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</si>
  <si>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</si>
  <si>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</si>
  <si>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</si>
  <si>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</si>
  <si>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</si>
  <si>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</si>
  <si>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</si>
  <si>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</si>
  <si>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</si>
  <si>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</si>
  <si>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</si>
  <si>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</si>
  <si>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</si>
  <si>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</si>
  <si>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</si>
  <si>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</si>
  <si>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</si>
  <si>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</si>
  <si>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</si>
  <si>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</si>
  <si>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</si>
  <si>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</si>
  <si>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</si>
  <si>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</si>
  <si>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</si>
  <si>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</si>
  <si>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</si>
  <si>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</si>
  <si>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</si>
  <si>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</si>
  <si>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</si>
  <si>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</si>
  <si>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</si>
  <si>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</si>
  <si>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</si>
  <si>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</si>
  <si>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</si>
  <si>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</si>
  <si>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</si>
  <si>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</si>
  <si>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</si>
  <si>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</si>
  <si>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</si>
  <si>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</si>
  <si>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</si>
  <si>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</si>
  <si>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</si>
  <si>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</si>
  <si>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</si>
  <si>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</si>
  <si>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</si>
  <si>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</si>
  <si>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</si>
  <si>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</si>
  <si>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</si>
  <si>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</si>
  <si>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</si>
  <si>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</si>
  <si>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</si>
  <si>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</si>
  <si>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</si>
  <si>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</si>
  <si>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</si>
  <si>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</si>
  <si>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</si>
  <si>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</si>
  <si>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</si>
  <si>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</si>
  <si>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</si>
  <si>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</si>
  <si>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</si>
  <si>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</si>
  <si>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</si>
  <si>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</si>
  <si>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</si>
  <si>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</si>
  <si>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</si>
  <si>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</si>
  <si>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</si>
  <si>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</si>
  <si>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</si>
  <si>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</si>
  <si>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</si>
  <si>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</si>
  <si>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</si>
  <si>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</si>
  <si>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</si>
  <si>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</si>
  <si>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</si>
  <si>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</si>
  <si>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</si>
  <si>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</si>
  <si>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</si>
  <si>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</si>
  <si>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</si>
  <si>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</si>
  <si>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</si>
  <si>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</si>
  <si>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</si>
  <si>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</si>
  <si>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</si>
  <si>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</si>
  <si>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</si>
  <si>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</si>
  <si>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</si>
  <si>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</si>
  <si>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</si>
  <si>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</si>
  <si>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</si>
  <si>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</si>
  <si>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</si>
  <si>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</si>
  <si>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</si>
  <si>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</si>
  <si>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</si>
  <si>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</si>
  <si>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</si>
  <si>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</si>
  <si>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</si>
  <si>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</si>
  <si>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</si>
  <si>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</si>
  <si>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</si>
  <si>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</si>
  <si>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</si>
  <si>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</si>
  <si>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</si>
  <si>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</si>
  <si>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</si>
  <si>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</si>
  <si>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</si>
  <si>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</si>
  <si>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</si>
  <si>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</si>
  <si>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</si>
  <si>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</si>
  <si>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</si>
  <si>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</si>
  <si>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</si>
  <si>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</si>
  <si>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</si>
  <si>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</si>
  <si>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</si>
  <si>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</si>
  <si>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</si>
  <si>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</si>
  <si>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</si>
  <si>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</si>
  <si>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</si>
  <si>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</si>
  <si>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</si>
  <si>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</si>
  <si>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</si>
  <si>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</si>
  <si>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</si>
  <si>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</si>
  <si>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</si>
  <si>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</si>
  <si>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</si>
  <si>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</si>
  <si>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</si>
  <si>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</si>
  <si>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</si>
  <si>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</si>
  <si>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</si>
  <si>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</si>
  <si>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</si>
  <si>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</si>
  <si>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</si>
  <si>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</si>
  <si>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</si>
  <si>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</si>
  <si>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</si>
  <si>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</si>
  <si>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</si>
  <si>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</si>
  <si>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</si>
  <si>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</si>
  <si>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</si>
  <si>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</si>
  <si>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</si>
  <si>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</si>
  <si>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</si>
  <si>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</si>
  <si>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</si>
  <si>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</si>
  <si>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</si>
  <si>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</si>
  <si>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</si>
  <si>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</si>
  <si>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</si>
  <si>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</si>
  <si>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</si>
  <si>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</si>
  <si>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</si>
  <si>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</si>
  <si>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</si>
  <si>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</si>
  <si>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</si>
  <si>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</si>
  <si>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</si>
  <si>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</si>
  <si>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</si>
  <si>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</si>
  <si>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</si>
  <si>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</si>
  <si>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</si>
  <si>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</si>
  <si>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</si>
  <si>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</si>
  <si>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</si>
  <si>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</si>
  <si>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</si>
  <si>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</si>
  <si>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</si>
  <si>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</si>
  <si>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</si>
  <si>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</si>
  <si>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</si>
  <si>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</si>
  <si>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</si>
  <si>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</si>
  <si>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</si>
  <si>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</si>
  <si>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</si>
  <si>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</si>
  <si>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</si>
  <si>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</si>
  <si>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</si>
  <si>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</si>
  <si>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</si>
  <si>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</si>
  <si>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</si>
  <si>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</si>
  <si>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</si>
  <si>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</si>
  <si>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</si>
  <si>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</si>
  <si>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</si>
  <si>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</si>
  <si>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</si>
  <si>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</si>
  <si>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</si>
  <si>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</si>
  <si>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</si>
  <si>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</si>
  <si>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</si>
  <si>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</si>
  <si>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</si>
  <si>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</si>
  <si>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</si>
  <si>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</si>
  <si>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</si>
  <si>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</si>
  <si>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</si>
  <si>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</si>
  <si>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</si>
  <si>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</si>
  <si>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</si>
  <si>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</si>
  <si>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</si>
  <si>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</si>
  <si>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</si>
  <si>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</si>
  <si>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</si>
  <si>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</si>
  <si>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</si>
  <si>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</si>
  <si>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</si>
  <si>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</si>
  <si>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</si>
  <si>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</si>
  <si>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</si>
  <si>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</si>
  <si>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</si>
  <si>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</si>
  <si>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</si>
  <si>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</si>
  <si>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</si>
  <si>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</si>
  <si>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</si>
  <si>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</si>
  <si>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</si>
  <si>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</si>
  <si>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</si>
  <si>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</si>
  <si>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</si>
  <si>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</si>
  <si>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</si>
  <si>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</si>
  <si>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</si>
  <si>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</si>
  <si>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</si>
  <si>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</si>
  <si>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</si>
  <si>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</si>
  <si>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</si>
  <si>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</si>
  <si>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</si>
  <si>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</si>
  <si>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</si>
  <si>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</si>
  <si>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</si>
  <si>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</si>
  <si>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</si>
  <si>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</si>
  <si>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</si>
  <si>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</si>
  <si>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</si>
  <si>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</si>
  <si>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</si>
  <si>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</si>
  <si>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</si>
  <si>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</si>
  <si>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</si>
  <si>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</si>
  <si>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</si>
  <si>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</si>
  <si>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</si>
  <si>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</si>
  <si>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</si>
  <si>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</si>
  <si>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</si>
  <si>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</si>
  <si>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</si>
  <si>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</si>
  <si>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</si>
  <si>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</si>
  <si>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</si>
  <si>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</si>
  <si>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</si>
  <si>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</si>
  <si>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</si>
  <si>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</si>
  <si>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</si>
  <si>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</si>
  <si>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</si>
  <si>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</si>
  <si>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</si>
  <si>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</si>
  <si>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</si>
  <si>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</si>
  <si>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</si>
  <si>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</si>
  <si>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</si>
  <si>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</si>
  <si>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</si>
  <si>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</si>
  <si>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</si>
  <si>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</si>
  <si>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</si>
  <si>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</si>
  <si>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</si>
  <si>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</si>
  <si>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</si>
  <si>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</si>
  <si>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</si>
  <si>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</si>
  <si>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</si>
  <si>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</si>
  <si>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</si>
  <si>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</si>
  <si>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</si>
  <si>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</si>
  <si>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</si>
  <si>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</si>
  <si>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</si>
  <si>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</si>
  <si>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</si>
  <si>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</si>
  <si>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</si>
  <si>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</si>
  <si>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</si>
  <si>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</si>
  <si>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</si>
  <si>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</si>
  <si>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</si>
  <si>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</si>
  <si>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</si>
  <si>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</si>
  <si>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</si>
  <si>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</si>
  <si>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</si>
  <si>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</si>
  <si>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</si>
  <si>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</si>
  <si>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</si>
  <si>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</si>
  <si>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</si>
  <si>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</si>
  <si>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</si>
  <si>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</si>
  <si>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</si>
  <si>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</si>
  <si>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</si>
  <si>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</si>
  <si>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</si>
  <si>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</si>
  <si>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</si>
  <si>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</si>
  <si>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</si>
  <si>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</si>
  <si>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</si>
  <si>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</si>
  <si>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</si>
  <si>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</si>
  <si>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</si>
  <si>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</si>
  <si>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</si>
  <si>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</si>
  <si>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</si>
  <si>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</si>
  <si>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</si>
  <si>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</si>
  <si>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</si>
  <si>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</si>
  <si>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</si>
  <si>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</si>
  <si>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</si>
  <si>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</si>
  <si>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</si>
  <si>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</si>
  <si>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</si>
  <si>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</si>
  <si>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</si>
  <si>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</si>
  <si>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</si>
  <si>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</si>
  <si>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</si>
  <si>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</si>
  <si>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</si>
  <si>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</si>
  <si>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</si>
  <si>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</si>
  <si>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</si>
  <si>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</si>
  <si>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</si>
  <si>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</si>
  <si>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</si>
  <si>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</si>
  <si>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</si>
  <si>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</si>
  <si>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</si>
  <si>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</si>
  <si>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</si>
  <si>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</si>
  <si>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</si>
  <si>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</si>
  <si>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</si>
  <si>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</si>
  <si>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</si>
  <si>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</si>
  <si>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</si>
  <si>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</si>
  <si>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</si>
  <si>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</si>
  <si>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</si>
  <si>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</si>
  <si>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</si>
  <si>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</si>
  <si>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</si>
  <si>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</si>
  <si>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</si>
  <si>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</si>
  <si>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</si>
  <si>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</si>
  <si>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</si>
  <si>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</si>
  <si>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</si>
  <si>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</si>
  <si>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</si>
  <si>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</si>
  <si>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</si>
  <si>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</si>
  <si>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</si>
  <si>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</si>
  <si>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</si>
  <si>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</si>
  <si>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</si>
  <si>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</si>
  <si>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</si>
  <si>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</si>
  <si>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</si>
  <si>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</si>
  <si>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</si>
  <si>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</si>
  <si>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</si>
  <si>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</si>
  <si>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</si>
  <si>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</si>
  <si>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</si>
  <si>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</si>
  <si>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</si>
  <si>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</si>
  <si>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</si>
  <si>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</si>
  <si>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</si>
  <si>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</si>
  <si>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</si>
  <si>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</si>
  <si>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</si>
  <si>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</si>
  <si>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</si>
  <si>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</si>
  <si>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</si>
  <si>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</si>
  <si>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</si>
  <si>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</si>
  <si>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</si>
  <si>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</si>
  <si>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</si>
  <si>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</si>
  <si>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</si>
  <si>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</si>
  <si>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</si>
  <si>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</si>
  <si>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</si>
  <si>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</si>
  <si>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</si>
  <si>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</si>
  <si>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</si>
  <si>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</si>
  <si>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</si>
  <si>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</si>
  <si>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</si>
  <si>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</si>
  <si>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</si>
  <si>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</si>
  <si>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</si>
  <si>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</si>
  <si>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</si>
  <si>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</si>
  <si>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</si>
  <si>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</si>
  <si>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</si>
  <si>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</si>
  <si>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</si>
  <si>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</si>
  <si>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</si>
  <si>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</si>
  <si>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</si>
  <si>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</si>
  <si>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</si>
  <si>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</si>
  <si>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</si>
  <si>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</si>
  <si>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</si>
  <si>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</si>
  <si>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</si>
  <si>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</si>
  <si>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</si>
  <si>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</si>
  <si>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</si>
  <si>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</si>
  <si>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</si>
  <si>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</si>
  <si>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</si>
  <si>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</si>
  <si>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</si>
  <si>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</si>
  <si>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</si>
  <si>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</si>
  <si>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</si>
  <si>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</si>
  <si>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</si>
  <si>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</si>
  <si>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</si>
  <si>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</si>
  <si>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</si>
  <si>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</si>
  <si>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</si>
  <si>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</si>
  <si>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</si>
  <si>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</si>
  <si>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</si>
  <si>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</si>
  <si>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</si>
  <si>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</si>
  <si>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</si>
  <si>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</si>
  <si>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</si>
  <si>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</si>
  <si>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</si>
  <si>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</si>
  <si>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</si>
  <si>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</si>
  <si>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</si>
  <si>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</si>
  <si>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</si>
  <si>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</si>
  <si>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</si>
  <si>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</si>
  <si>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</si>
  <si>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</si>
  <si>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</si>
  <si>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</si>
  <si>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</si>
  <si>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</si>
  <si>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</si>
  <si>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</si>
  <si>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</si>
  <si>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</si>
  <si>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</si>
  <si>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</si>
  <si>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</si>
  <si>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</si>
  <si>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</si>
  <si>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</si>
  <si>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</si>
  <si>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</si>
  <si>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</si>
  <si>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</si>
  <si>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</si>
  <si>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</si>
  <si>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</si>
  <si>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</si>
  <si>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</si>
  <si>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</si>
  <si>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</si>
  <si>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</si>
  <si>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</si>
  <si>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</si>
  <si>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</si>
  <si>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</si>
  <si>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</si>
  <si>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</si>
  <si>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</si>
  <si>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</si>
  <si>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</si>
  <si>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</si>
  <si>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</si>
  <si>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</si>
  <si>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</si>
  <si>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</si>
  <si>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</si>
  <si>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</si>
  <si>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</si>
  <si>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</si>
  <si>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</si>
  <si>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</si>
  <si>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</si>
  <si>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</si>
  <si>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</si>
  <si>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</si>
  <si>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</si>
  <si>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</si>
  <si>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</si>
  <si>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</si>
  <si>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</si>
  <si>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</si>
  <si>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</si>
  <si>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</si>
  <si>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</si>
  <si>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</si>
  <si>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</si>
  <si>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</si>
  <si>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</si>
  <si>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</si>
  <si>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</si>
  <si>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</si>
  <si>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</si>
  <si>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</si>
  <si>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</si>
  <si>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</si>
  <si>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</si>
  <si>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</si>
  <si>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</si>
  <si>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</si>
  <si>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</si>
  <si>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</si>
  <si>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</si>
  <si>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</si>
  <si>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</si>
  <si>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</si>
  <si>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</si>
  <si>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</si>
  <si>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</si>
  <si>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</si>
  <si>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</si>
  <si>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</si>
  <si>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</si>
  <si>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</si>
  <si>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</si>
  <si>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</si>
  <si>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</si>
  <si>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</si>
  <si>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</si>
  <si>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</si>
  <si>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</si>
  <si>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</si>
  <si>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</si>
  <si>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</si>
  <si>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</si>
  <si>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</si>
  <si>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</si>
  <si>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</si>
  <si>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</si>
  <si>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</si>
  <si>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</si>
  <si>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</si>
  <si>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</si>
  <si>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</si>
  <si>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</si>
  <si>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</si>
  <si>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</si>
  <si>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</si>
  <si>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</si>
  <si>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</si>
  <si>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</si>
  <si>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</si>
  <si>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</si>
  <si>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</si>
  <si>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</si>
  <si>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</si>
  <si>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</si>
  <si>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</si>
  <si>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</si>
  <si>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</si>
  <si>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</si>
  <si>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</si>
  <si>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</si>
  <si>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</si>
  <si>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</si>
  <si>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</si>
  <si>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</si>
  <si>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</si>
  <si>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</si>
  <si>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</si>
  <si>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</si>
  <si>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</si>
  <si>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</si>
  <si>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</si>
  <si>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</si>
  <si>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</si>
  <si>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</si>
  <si>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</si>
  <si>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</si>
  <si>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</si>
  <si>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</si>
  <si>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</si>
  <si>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</si>
  <si>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</si>
  <si>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</si>
  <si>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</si>
  <si>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</si>
  <si>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</si>
  <si>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</si>
  <si>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</si>
  <si>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</si>
  <si>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</si>
  <si>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</si>
  <si>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</si>
  <si>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</si>
  <si>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</si>
  <si>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</si>
  <si>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</si>
  <si>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</si>
  <si>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</si>
  <si>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</si>
  <si>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</si>
  <si>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</si>
  <si>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</si>
  <si>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</si>
  <si>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</si>
  <si>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</si>
  <si>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</si>
  <si>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</si>
  <si>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</si>
  <si>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</si>
  <si>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</si>
  <si>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</si>
  <si>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</si>
  <si>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</si>
  <si>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</si>
  <si>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</si>
  <si>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</si>
  <si>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</si>
  <si>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</si>
  <si>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</si>
  <si>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</si>
  <si>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</si>
  <si>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</si>
  <si>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</si>
  <si>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</si>
  <si>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</si>
  <si>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</si>
  <si>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</si>
  <si>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</si>
  <si>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</si>
  <si>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</si>
  <si>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</si>
  <si>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</si>
  <si>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</si>
  <si>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</si>
  <si>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</si>
  <si>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</si>
  <si>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</si>
  <si>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</si>
  <si>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</si>
  <si>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</si>
  <si>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</si>
  <si>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</si>
  <si>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</si>
  <si>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</si>
  <si>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</si>
  <si>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</si>
  <si>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</si>
  <si>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</si>
  <si>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</si>
  <si>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</si>
  <si>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</si>
  <si>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</si>
  <si>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</si>
  <si>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</si>
  <si>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</si>
  <si>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</si>
  <si>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</si>
  <si>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</si>
  <si>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</si>
  <si>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</si>
  <si>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</si>
  <si>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</si>
  <si>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</si>
  <si>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</si>
  <si>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</si>
  <si>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</si>
  <si>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</si>
  <si>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</si>
  <si>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</si>
  <si>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</si>
  <si>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</si>
  <si>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</si>
  <si>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</si>
  <si>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</si>
  <si>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</si>
  <si>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</si>
  <si>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</si>
  <si>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</si>
  <si>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</si>
  <si>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</si>
  <si>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</si>
  <si>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</si>
  <si>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</si>
  <si>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</si>
  <si>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</si>
  <si>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</si>
  <si>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</si>
  <si>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</si>
  <si>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</si>
  <si>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</si>
  <si>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</si>
  <si>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</si>
  <si>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</si>
  <si>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</si>
  <si>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</si>
  <si>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</si>
  <si>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</si>
  <si>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</si>
  <si>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</si>
  <si>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</si>
  <si>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</si>
  <si>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</si>
  <si>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</si>
  <si>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</si>
  <si>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</si>
  <si>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</si>
  <si>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</si>
  <si>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</si>
  <si>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</si>
  <si>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</si>
  <si>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</si>
  <si>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</si>
  <si>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</si>
  <si>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</si>
  <si>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</si>
  <si>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</si>
  <si>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</si>
  <si>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</si>
  <si>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</si>
  <si>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</si>
  <si>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</si>
  <si>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</si>
  <si>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</si>
  <si>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</si>
  <si>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</si>
  <si>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</si>
  <si>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</si>
  <si>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</si>
  <si>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</si>
  <si>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</si>
  <si>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</si>
  <si>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</si>
  <si>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</si>
  <si>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</si>
  <si>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</si>
  <si>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</si>
  <si>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</si>
  <si>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</si>
  <si>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</si>
  <si>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</si>
  <si>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</si>
  <si>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</si>
  <si>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</si>
  <si>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</si>
  <si>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</si>
  <si>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</si>
  <si>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</si>
  <si>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</si>
  <si>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</si>
  <si>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</si>
  <si>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</si>
  <si>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</si>
  <si>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</si>
  <si>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</si>
  <si>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</si>
  <si>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</si>
  <si>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</si>
  <si>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</si>
  <si>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</si>
  <si>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</si>
  <si>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</si>
  <si>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</si>
  <si>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</si>
  <si>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</si>
  <si>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</si>
  <si>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</si>
  <si>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</si>
  <si>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</si>
  <si>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</si>
  <si>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</si>
  <si>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</si>
  <si>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</si>
  <si>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</si>
  <si>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</si>
  <si>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</si>
  <si>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</si>
  <si>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</si>
  <si>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</si>
  <si>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</si>
  <si>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</si>
  <si>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</si>
  <si>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</si>
  <si>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</si>
  <si>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</si>
  <si>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</si>
  <si>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</si>
  <si>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</si>
  <si>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</si>
  <si>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</si>
  <si>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</si>
  <si>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</si>
  <si>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</si>
  <si>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</si>
  <si>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</si>
  <si>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</si>
  <si>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</si>
  <si>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</si>
  <si>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</si>
  <si>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</si>
  <si>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</si>
  <si>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</si>
  <si>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</si>
  <si>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</si>
  <si>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</si>
  <si>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</si>
  <si>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</si>
  <si>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</si>
  <si>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</si>
  <si>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</si>
  <si>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</si>
  <si>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</si>
  <si>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</si>
  <si>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</si>
  <si>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</si>
  <si>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</si>
  <si>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</si>
  <si>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</si>
  <si>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</si>
  <si>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</si>
  <si>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</si>
  <si>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</si>
  <si>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</si>
  <si>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</si>
  <si>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</si>
  <si>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</si>
  <si>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</si>
  <si>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</si>
  <si>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</si>
  <si>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</si>
  <si>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</si>
  <si>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</si>
  <si>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</si>
  <si>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</si>
  <si>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</si>
  <si>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</si>
  <si>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</si>
  <si>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</si>
  <si>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</si>
  <si>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</si>
  <si>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</si>
  <si>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</si>
  <si>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</si>
  <si>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</si>
  <si>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</si>
  <si>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</si>
  <si>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</si>
  <si>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</si>
  <si>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</si>
  <si>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</si>
  <si>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</si>
  <si>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</si>
  <si>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</si>
  <si>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</si>
  <si>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</si>
  <si>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</si>
  <si>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</si>
  <si>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</si>
  <si>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</si>
  <si>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</si>
  <si>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</si>
  <si>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</si>
  <si>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</si>
  <si>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</si>
  <si>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</si>
  <si>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</si>
  <si>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</si>
  <si>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</si>
  <si>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</si>
  <si>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</si>
  <si>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</si>
  <si>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</si>
  <si>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</si>
  <si>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</si>
  <si>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</si>
  <si>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</si>
  <si>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</si>
  <si>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</si>
  <si>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</si>
  <si>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</si>
  <si>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</si>
  <si>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</si>
  <si>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</si>
  <si>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</si>
  <si>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</si>
  <si>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</si>
  <si>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</si>
  <si>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</si>
  <si>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</si>
  <si>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</si>
  <si>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</si>
  <si>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</si>
  <si>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</si>
  <si>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</si>
  <si>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</si>
  <si>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</si>
  <si>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</si>
  <si>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</si>
  <si>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</si>
  <si>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</si>
  <si>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</si>
  <si>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</si>
  <si>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</si>
  <si>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</si>
  <si>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</si>
  <si>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</si>
  <si>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</si>
  <si>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</si>
  <si>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</si>
  <si>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</si>
  <si>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</si>
  <si>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</si>
  <si>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</si>
  <si>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</si>
  <si>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</si>
  <si>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</si>
  <si>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</si>
  <si>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</si>
  <si>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</si>
  <si>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</si>
  <si>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</si>
  <si>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</si>
  <si>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</si>
  <si>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</si>
  <si>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</si>
  <si>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</si>
  <si>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</si>
  <si>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</si>
  <si>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</si>
  <si>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</si>
  <si>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</si>
  <si>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</si>
  <si>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</si>
  <si>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</si>
  <si>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</si>
  <si>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</si>
  <si>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</si>
  <si>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</si>
  <si>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</si>
  <si>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</si>
  <si>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</si>
  <si>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</si>
  <si>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</si>
  <si>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</si>
  <si>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</si>
  <si>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</si>
  <si>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</si>
  <si>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</si>
  <si>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</si>
  <si>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</si>
  <si>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</si>
  <si>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</si>
  <si>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</si>
  <si>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</si>
  <si>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</si>
  <si>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</si>
  <si>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</si>
  <si>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</si>
  <si>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</si>
  <si>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</si>
  <si>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</si>
  <si>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</si>
  <si>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</si>
  <si>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</si>
  <si>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</si>
  <si>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</si>
  <si>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</si>
  <si>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</si>
  <si>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</si>
  <si>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</si>
  <si>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</si>
  <si>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</si>
  <si>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</si>
  <si>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</si>
  <si>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</si>
  <si>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</si>
  <si>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</si>
  <si>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</si>
  <si>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</si>
  <si>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</si>
  <si>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</si>
  <si>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</si>
  <si>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</si>
  <si>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</si>
  <si>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</si>
  <si>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</si>
  <si>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</si>
  <si>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</si>
  <si>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</si>
  <si>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</si>
  <si>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</si>
  <si>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</si>
  <si>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</si>
  <si>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</si>
  <si>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</si>
  <si>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</si>
  <si>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</si>
  <si>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</si>
  <si>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</si>
  <si>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</si>
  <si>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</si>
  <si>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</si>
  <si>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</si>
  <si>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</si>
  <si>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</si>
  <si>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</si>
  <si>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</si>
  <si>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</si>
  <si>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</si>
  <si>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</si>
  <si>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</si>
  <si>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</si>
  <si>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</si>
  <si>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</si>
  <si>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</si>
  <si>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</si>
  <si>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</si>
  <si>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</si>
  <si>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</si>
  <si>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</si>
  <si>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</si>
  <si>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</si>
  <si>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</si>
  <si>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</si>
  <si>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</si>
  <si>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</si>
  <si>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</si>
  <si>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</si>
  <si>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</si>
  <si>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</si>
  <si>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</si>
  <si>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</si>
  <si>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</si>
  <si>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</si>
  <si>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</si>
  <si>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</si>
  <si>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</si>
  <si>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</si>
  <si>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</si>
  <si>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</si>
  <si>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</si>
  <si>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</si>
  <si>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</si>
  <si>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</si>
  <si>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</si>
  <si>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</si>
  <si>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</si>
  <si>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</si>
  <si>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</si>
  <si>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</si>
  <si>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</si>
  <si>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</si>
  <si>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</si>
  <si>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</si>
  <si>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</si>
  <si>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</si>
  <si>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</si>
  <si>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</si>
  <si>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</si>
  <si>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</si>
  <si>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</si>
  <si>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</si>
  <si>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</si>
  <si>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</si>
  <si>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</si>
  <si>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</si>
  <si>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</si>
  <si>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</si>
  <si>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</si>
  <si>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</si>
  <si>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</si>
  <si>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</si>
  <si>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</si>
  <si>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</si>
  <si>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</si>
  <si>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</si>
  <si>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</si>
  <si>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</si>
  <si>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</si>
  <si>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</si>
  <si>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</si>
  <si>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</si>
  <si>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</si>
  <si>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</si>
  <si>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</si>
  <si>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</si>
  <si>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</si>
  <si>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</si>
  <si>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</si>
  <si>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</si>
  <si>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</si>
  <si>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</si>
  <si>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</si>
  <si>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</si>
  <si>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</si>
  <si>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</si>
  <si>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</si>
  <si>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</si>
  <si>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</si>
  <si>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</si>
  <si>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</si>
  <si>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</si>
  <si>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</si>
  <si>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</si>
  <si>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</si>
  <si>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</si>
  <si>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</si>
  <si>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</si>
  <si>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</si>
  <si>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</si>
  <si>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</si>
  <si>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</si>
  <si>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</si>
  <si>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</si>
  <si>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</si>
  <si>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</si>
  <si>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</si>
  <si>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</si>
  <si>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</si>
  <si>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</si>
  <si>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</si>
  <si>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</si>
  <si>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</si>
  <si>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</si>
  <si>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</si>
  <si>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</si>
  <si>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</si>
  <si>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</si>
  <si>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</si>
  <si>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</si>
  <si>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</si>
  <si>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</si>
  <si>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</si>
  <si>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</si>
  <si>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</si>
  <si>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</si>
  <si>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</si>
  <si>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</si>
  <si>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</si>
  <si>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</si>
  <si>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</si>
  <si>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</si>
  <si>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</si>
  <si>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</si>
  <si>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</si>
  <si>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</si>
  <si>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</si>
  <si>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</si>
  <si>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</si>
  <si>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</si>
  <si>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</si>
  <si>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</si>
  <si>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</si>
  <si>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</si>
  <si>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</si>
  <si>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</si>
  <si>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</si>
  <si>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</si>
  <si>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</si>
  <si>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</si>
  <si>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</si>
  <si>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</si>
  <si>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</si>
  <si>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</si>
  <si>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</si>
  <si>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</si>
  <si>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</si>
  <si>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</si>
  <si>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</si>
  <si>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</si>
  <si>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</si>
  <si>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</si>
  <si>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</si>
  <si>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</si>
  <si>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</si>
  <si>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</si>
  <si>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</si>
  <si>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</si>
  <si>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</si>
  <si>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</si>
  <si>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</si>
  <si>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</si>
  <si>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</si>
  <si>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</si>
  <si>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</si>
  <si>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</si>
  <si>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</si>
  <si>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</si>
  <si>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</si>
  <si>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</si>
  <si>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</si>
  <si>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</si>
  <si>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</si>
  <si>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</si>
  <si>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</si>
  <si>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</si>
  <si>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</si>
  <si>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</si>
  <si>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</si>
  <si>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</si>
  <si>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</si>
  <si>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</si>
  <si>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</si>
  <si>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</si>
  <si>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</si>
  <si>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</si>
  <si>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</si>
  <si>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</si>
  <si>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</si>
  <si>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</si>
  <si>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</si>
  <si>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</si>
  <si>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</si>
  <si>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</si>
  <si>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</si>
  <si>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</si>
  <si>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</si>
  <si>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</si>
  <si>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</si>
  <si>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</si>
  <si>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</si>
  <si>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</si>
  <si>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</si>
  <si>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</si>
  <si>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</si>
  <si>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</si>
  <si>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</si>
  <si>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</si>
  <si>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</si>
  <si>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</si>
  <si>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</si>
  <si>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</si>
  <si>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</si>
  <si>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</si>
  <si>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</si>
  <si>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</si>
  <si>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</si>
  <si>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</si>
  <si>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</si>
  <si>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</si>
  <si>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</si>
  <si>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</si>
  <si>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</si>
  <si>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</si>
  <si>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</si>
  <si>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</si>
  <si>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</si>
  <si>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</si>
  <si>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</si>
  <si>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</si>
  <si>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</si>
  <si>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</si>
  <si>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</si>
  <si>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</si>
  <si>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</si>
  <si>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</si>
  <si>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</si>
  <si>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</si>
  <si>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</si>
  <si>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</si>
  <si>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</si>
  <si>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</si>
  <si>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</si>
  <si>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</si>
  <si>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</si>
  <si>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</si>
  <si>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</si>
  <si>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</si>
  <si>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</si>
  <si>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</si>
  <si>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</si>
  <si>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</si>
  <si>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</si>
  <si>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</si>
  <si>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</si>
  <si>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</si>
  <si>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</si>
  <si>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</si>
  <si>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</si>
  <si>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</si>
  <si>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</si>
  <si>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</si>
  <si>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</si>
  <si>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</si>
  <si>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</si>
  <si>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</si>
  <si>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</si>
  <si>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</si>
  <si>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</si>
  <si>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</si>
  <si>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</si>
  <si>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</si>
  <si>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</si>
  <si>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</si>
  <si>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</si>
  <si>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</si>
  <si>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</si>
  <si>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</si>
  <si>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</si>
  <si>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</si>
  <si>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</si>
  <si>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</si>
  <si>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</si>
  <si>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</si>
  <si>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</si>
  <si>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</si>
  <si>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</si>
  <si>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</si>
  <si>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</si>
  <si>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</si>
  <si>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</si>
  <si>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</si>
  <si>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</si>
  <si>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</si>
  <si>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</si>
  <si>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</si>
  <si>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</si>
  <si>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</si>
  <si>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</si>
  <si>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</si>
  <si>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</si>
  <si>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</si>
  <si>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</si>
  <si>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</si>
  <si>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</si>
  <si>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</si>
  <si>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</si>
  <si>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</si>
  <si>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</si>
  <si>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</si>
  <si>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</si>
  <si>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</si>
  <si>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</si>
  <si>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</si>
  <si>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</si>
  <si>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</si>
  <si>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</si>
  <si>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</si>
  <si>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</si>
  <si>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</si>
  <si>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</si>
  <si>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</si>
  <si>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</si>
  <si>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</si>
  <si>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</si>
  <si>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</si>
  <si>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</si>
  <si>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</si>
  <si>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</si>
  <si>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</si>
  <si>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</si>
  <si>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</si>
  <si>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</si>
  <si>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</si>
  <si>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</si>
  <si>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</si>
  <si>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</si>
  <si>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</si>
  <si>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</si>
  <si>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</si>
  <si>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</si>
  <si>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</si>
  <si>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</si>
  <si>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</si>
  <si>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</si>
  <si>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</si>
  <si>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</si>
  <si>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</si>
  <si>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</si>
  <si>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</si>
  <si>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</si>
  <si>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</si>
  <si>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</si>
  <si>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</si>
  <si>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</si>
  <si>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</si>
  <si>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</si>
  <si>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</si>
  <si>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</si>
  <si>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</si>
  <si>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</si>
  <si>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</si>
  <si>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</si>
  <si>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</si>
  <si>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</si>
  <si>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</si>
  <si>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</si>
  <si>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</si>
  <si>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</si>
  <si>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</si>
  <si>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</si>
  <si>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</si>
  <si>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</si>
  <si>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</si>
  <si>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</si>
  <si>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</si>
  <si>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</si>
  <si>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</si>
  <si>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</si>
  <si>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</si>
  <si>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</si>
  <si>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</si>
  <si>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</si>
  <si>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</si>
  <si>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</si>
  <si>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</si>
  <si>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</si>
  <si>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</si>
  <si>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</si>
  <si>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</si>
  <si>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</si>
  <si>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</si>
  <si>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</si>
  <si>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</si>
  <si>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</si>
  <si>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</si>
  <si>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</si>
  <si>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</si>
  <si>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</si>
  <si>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</si>
  <si>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</si>
  <si>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</si>
  <si>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</si>
  <si>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</si>
  <si>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</si>
  <si>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</si>
  <si>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</si>
  <si>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</si>
  <si>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</si>
  <si>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</si>
  <si>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</si>
  <si>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</si>
  <si>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</si>
  <si>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</si>
  <si>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</si>
  <si>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</si>
  <si>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</si>
  <si>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</si>
  <si>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</si>
  <si>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</si>
  <si>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</si>
  <si>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</si>
  <si>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</si>
  <si>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</si>
  <si>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</si>
  <si>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</si>
  <si>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</si>
  <si>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</si>
  <si>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</si>
  <si>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</si>
  <si>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</si>
  <si>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</si>
  <si>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</si>
  <si>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</si>
  <si>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</si>
  <si>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</si>
  <si>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</si>
  <si>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</si>
  <si>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</si>
  <si>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</si>
  <si>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</si>
  <si>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</si>
  <si>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</si>
  <si>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</si>
  <si>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</si>
  <si>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</si>
  <si>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</si>
  <si>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</si>
  <si>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</si>
  <si>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</si>
  <si>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</si>
  <si>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</si>
  <si>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</si>
  <si>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</si>
  <si>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</si>
  <si>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</si>
  <si>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</si>
  <si>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</si>
  <si>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</si>
  <si>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</si>
  <si>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</si>
  <si>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</si>
  <si>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</si>
  <si>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</si>
  <si>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</si>
  <si>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</si>
  <si>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</si>
  <si>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</si>
  <si>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</si>
  <si>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</si>
  <si>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</si>
  <si>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</si>
  <si>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</si>
  <si>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</si>
  <si>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</si>
  <si>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</si>
  <si>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</si>
  <si>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</si>
  <si>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</si>
  <si>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</si>
  <si>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</si>
  <si>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</si>
  <si>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</si>
  <si>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</si>
  <si>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</si>
  <si>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</si>
  <si>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</si>
  <si>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</si>
  <si>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</si>
  <si>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</si>
  <si>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</si>
  <si>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</si>
  <si>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</si>
  <si>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</si>
  <si>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</si>
  <si>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</si>
  <si>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</si>
  <si>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</si>
  <si>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</si>
  <si>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</si>
  <si>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</si>
  <si>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</si>
  <si>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</si>
  <si>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</si>
  <si>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</si>
  <si>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</si>
  <si>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</si>
  <si>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</si>
  <si>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</si>
  <si>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</si>
  <si>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</si>
  <si>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</si>
  <si>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</si>
  <si>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</si>
  <si>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</si>
  <si>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</si>
  <si>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</si>
  <si>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</si>
  <si>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</si>
  <si>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</si>
  <si>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</si>
  <si>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</si>
  <si>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</si>
  <si>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</si>
  <si>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</si>
  <si>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</si>
  <si>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</si>
  <si>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</si>
  <si>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</si>
  <si>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</si>
  <si>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</si>
  <si>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</si>
  <si>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</si>
  <si>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</si>
  <si>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</si>
  <si>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</si>
  <si>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</si>
  <si>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</si>
  <si>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</si>
  <si>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</si>
  <si>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</si>
  <si>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</si>
  <si>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</si>
  <si>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</si>
  <si>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</si>
  <si>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</si>
  <si>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</si>
  <si>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</si>
  <si>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</si>
  <si>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</si>
  <si>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</si>
  <si>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</si>
  <si>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</si>
  <si>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</si>
  <si>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</si>
  <si>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</si>
  <si>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</si>
  <si>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</si>
  <si>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</si>
  <si>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</si>
  <si>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</si>
  <si>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</si>
  <si>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</si>
  <si>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</si>
  <si>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</si>
  <si>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</si>
  <si>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</si>
  <si>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</si>
  <si>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</si>
  <si>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</si>
  <si>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</si>
  <si>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</si>
  <si>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</si>
  <si>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</si>
  <si>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</si>
  <si>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</si>
  <si>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</si>
  <si>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</si>
  <si>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</si>
  <si>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</si>
  <si>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</si>
  <si>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</si>
  <si>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</si>
  <si>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</si>
  <si>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</si>
  <si>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</si>
  <si>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</si>
  <si>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</si>
  <si>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</si>
  <si>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</si>
  <si>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</si>
  <si>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</si>
  <si>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</si>
  <si>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</si>
  <si>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</si>
  <si>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</si>
  <si>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</si>
  <si>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</si>
  <si>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</si>
  <si>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</si>
  <si>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</si>
  <si>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</si>
  <si>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</si>
  <si>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</si>
  <si>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</si>
  <si>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</si>
  <si>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</si>
  <si>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</si>
  <si>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</si>
  <si>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</si>
  <si>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</si>
  <si>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</si>
  <si>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</si>
  <si>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</si>
  <si>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</si>
  <si>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</si>
  <si>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</si>
  <si>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</si>
  <si>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</si>
  <si>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</si>
  <si>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</si>
  <si>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</si>
  <si>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</si>
  <si>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</si>
  <si>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</si>
  <si>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</si>
  <si>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</si>
  <si>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</si>
  <si>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</si>
  <si>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</si>
  <si>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</si>
  <si>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</si>
  <si>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</si>
  <si>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</si>
  <si>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</si>
  <si>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</si>
  <si>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</si>
  <si>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</si>
  <si>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</si>
  <si>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</si>
  <si>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</si>
  <si>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</si>
  <si>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</si>
  <si>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</si>
  <si>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</si>
  <si>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</si>
  <si>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</si>
  <si>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</si>
  <si>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</si>
  <si>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</si>
  <si>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</si>
  <si>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</si>
  <si>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</si>
  <si>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</si>
  <si>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</si>
  <si>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</si>
  <si>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</si>
  <si>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</si>
  <si>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</si>
  <si>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</si>
  <si>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</si>
  <si>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</si>
  <si>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</si>
  <si>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</si>
  <si>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</si>
  <si>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</si>
  <si>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</si>
  <si>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</si>
  <si>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</si>
  <si>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</si>
  <si>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</si>
  <si>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</si>
  <si>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</si>
  <si>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</si>
  <si>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</si>
  <si>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</si>
  <si>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</si>
  <si>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</si>
  <si>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</si>
  <si>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</si>
  <si>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</si>
  <si>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</si>
  <si>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</si>
  <si>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</si>
  <si>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</si>
  <si>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</si>
  <si>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</si>
  <si>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</si>
  <si>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</si>
  <si>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</si>
  <si>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</si>
  <si>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</si>
  <si>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</si>
  <si>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</si>
  <si>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</si>
  <si>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</si>
  <si>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</si>
  <si>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</si>
  <si>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</si>
  <si>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</si>
  <si>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</si>
  <si>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</si>
  <si>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</si>
  <si>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</si>
  <si>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</si>
  <si>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</si>
  <si>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</si>
  <si>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</si>
  <si>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</si>
  <si>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</si>
  <si>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</si>
  <si>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</si>
  <si>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</si>
  <si>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</si>
  <si>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</si>
  <si>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</si>
  <si>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</si>
  <si>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</si>
  <si>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</si>
  <si>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</si>
  <si>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</si>
  <si>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</si>
  <si>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</si>
  <si>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</si>
  <si>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</si>
  <si>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</si>
  <si>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</si>
  <si>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</si>
  <si>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</si>
  <si>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</si>
  <si>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</si>
  <si>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</si>
  <si>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</si>
  <si>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</si>
  <si>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</si>
  <si>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</si>
  <si>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</si>
  <si>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</si>
  <si>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</si>
  <si>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</si>
  <si>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</si>
  <si>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</si>
  <si>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</si>
  <si>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</si>
  <si>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</si>
  <si>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</si>
  <si>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</si>
  <si>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</si>
  <si>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</si>
  <si>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</si>
  <si>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</si>
  <si>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</si>
  <si>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</si>
  <si>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</si>
  <si>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</si>
  <si>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</si>
  <si>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</si>
  <si>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</si>
  <si>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</si>
  <si>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</si>
  <si>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</si>
  <si>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</si>
  <si>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</si>
  <si>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</si>
  <si>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</si>
  <si>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</si>
  <si>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</si>
  <si>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</si>
  <si>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</si>
  <si>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</si>
  <si>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</si>
  <si>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</si>
  <si>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</si>
  <si>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</si>
  <si>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</si>
  <si>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</si>
  <si>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</si>
  <si>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</si>
  <si>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</si>
  <si>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</si>
  <si>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</si>
  <si>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</si>
  <si>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</si>
  <si>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</si>
  <si>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</si>
  <si>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</si>
  <si>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</si>
  <si>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</si>
  <si>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</si>
  <si>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</si>
  <si>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</si>
  <si>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</si>
  <si>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</si>
  <si>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</si>
  <si>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</si>
  <si>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</si>
  <si>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</si>
  <si>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</si>
  <si>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</si>
  <si>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</si>
  <si>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</si>
  <si>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</si>
  <si>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</si>
  <si>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</si>
  <si>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</si>
  <si>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</si>
  <si>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</si>
  <si>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</si>
  <si>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</si>
  <si>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</si>
  <si>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</si>
  <si>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</si>
  <si>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</si>
  <si>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</si>
  <si>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</si>
  <si>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</si>
  <si>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</si>
  <si>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</si>
  <si>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</si>
  <si>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</si>
  <si>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</si>
  <si>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</si>
  <si>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</si>
  <si>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</si>
  <si>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</si>
  <si>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</si>
  <si>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</si>
  <si>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</si>
  <si>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</si>
  <si>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</si>
  <si>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</si>
  <si>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</si>
  <si>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</si>
  <si>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</si>
  <si>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</si>
  <si>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</si>
  <si>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</si>
  <si>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</si>
  <si>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</si>
  <si>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</si>
  <si>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</si>
  <si>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</si>
  <si>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</si>
  <si>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</si>
  <si>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</si>
  <si>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</si>
  <si>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</si>
  <si>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</si>
  <si>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</si>
  <si>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</si>
  <si>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</si>
  <si>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</si>
  <si>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</si>
  <si>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</si>
  <si>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</si>
  <si>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</si>
  <si>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</si>
  <si>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</si>
  <si>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</si>
  <si>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</si>
  <si>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</si>
  <si>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</si>
  <si>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</si>
  <si>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</si>
  <si>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</si>
  <si>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</si>
  <si>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</si>
  <si>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</si>
  <si>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</si>
  <si>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</si>
  <si>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</si>
  <si>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</si>
  <si>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</si>
  <si>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</si>
  <si>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</si>
  <si>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</si>
  <si>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</si>
  <si>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</si>
  <si>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</si>
  <si>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</si>
  <si>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</si>
  <si>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</si>
  <si>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</si>
  <si>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</si>
  <si>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</si>
  <si>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</si>
  <si>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</si>
  <si>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</si>
  <si>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</si>
  <si>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</si>
  <si>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</si>
  <si>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</si>
  <si>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</si>
  <si>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</si>
  <si>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</si>
  <si>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</si>
  <si>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</si>
  <si>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</si>
  <si>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</si>
  <si>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</si>
  <si>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</si>
  <si>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</si>
  <si>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</si>
  <si>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</si>
  <si>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</si>
  <si>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</si>
  <si>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</si>
  <si>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</si>
  <si>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</si>
  <si>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</si>
  <si>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</si>
  <si>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</si>
  <si>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</si>
  <si>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</si>
  <si>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</si>
  <si>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</si>
  <si>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</si>
  <si>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</si>
  <si>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</si>
  <si>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</si>
  <si>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</si>
  <si>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</si>
  <si>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</si>
  <si>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</si>
  <si>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</si>
  <si>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</si>
  <si>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</si>
  <si>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</si>
  <si>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</si>
  <si>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</si>
  <si>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</si>
  <si>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</si>
  <si>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</si>
  <si>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</si>
  <si>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</si>
  <si>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</si>
  <si>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</si>
  <si>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</si>
  <si>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</si>
  <si>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</si>
  <si>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</si>
  <si>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</si>
  <si>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</si>
  <si>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</si>
  <si>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</si>
  <si>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</si>
  <si>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</si>
  <si>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</si>
  <si>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</si>
  <si>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</si>
  <si>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</si>
  <si>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</si>
  <si>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</si>
  <si>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</si>
  <si>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</si>
  <si>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</si>
  <si>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</si>
  <si>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</si>
  <si>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</si>
  <si>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</si>
  <si>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</si>
  <si>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</si>
  <si>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</si>
  <si>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</si>
  <si>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</si>
  <si>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</si>
  <si>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</si>
  <si>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</si>
  <si>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</si>
  <si>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</si>
  <si>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</si>
  <si>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</si>
  <si>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</si>
  <si>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</si>
  <si>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</si>
  <si>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</si>
  <si>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</si>
  <si>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</si>
  <si>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</si>
  <si>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</si>
  <si>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</si>
  <si>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</si>
  <si>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</si>
  <si>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</si>
  <si>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</si>
  <si>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</si>
  <si>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</si>
  <si>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</si>
  <si>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</si>
  <si>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</si>
  <si>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</si>
  <si>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</si>
  <si>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</si>
  <si>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</si>
  <si>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</si>
  <si>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</si>
  <si>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</si>
  <si>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</si>
  <si>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</si>
  <si>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</si>
  <si>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</si>
  <si>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</si>
  <si>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</si>
  <si>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</si>
  <si>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</si>
  <si>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</si>
  <si>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</si>
  <si>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</si>
  <si>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</si>
  <si>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</si>
  <si>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</si>
  <si>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</si>
  <si>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</si>
  <si>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</si>
  <si>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</si>
  <si>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</si>
  <si>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</si>
  <si>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</si>
  <si>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</si>
  <si>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</si>
  <si>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</si>
  <si>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</si>
  <si>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</si>
  <si>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</si>
  <si>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</si>
  <si>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</si>
  <si>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</si>
  <si>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</si>
  <si>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</si>
  <si>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</si>
  <si>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</si>
  <si>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</si>
  <si>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</si>
  <si>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</si>
  <si>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</si>
  <si>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</si>
  <si>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</si>
  <si>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</si>
  <si>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</si>
  <si>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</si>
  <si>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</si>
  <si>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</si>
  <si>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</si>
  <si>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</si>
  <si>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</si>
  <si>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</si>
  <si>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</si>
  <si>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</si>
  <si>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</si>
  <si>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</si>
  <si>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</si>
  <si>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</si>
  <si>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</si>
  <si>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</si>
  <si>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</si>
  <si>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</si>
  <si>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</si>
  <si>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</si>
  <si>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</si>
  <si>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</si>
  <si>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</si>
  <si>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</si>
  <si>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</si>
  <si>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</si>
  <si>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</si>
  <si>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</si>
  <si>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</si>
  <si>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</si>
  <si>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</si>
  <si>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</si>
  <si>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</si>
  <si>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</si>
  <si>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</si>
  <si>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</si>
  <si>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</si>
  <si>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</si>
  <si>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</si>
  <si>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</si>
  <si>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</si>
  <si>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</si>
  <si>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</si>
  <si>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</si>
  <si>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</si>
  <si>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</si>
  <si>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</si>
  <si>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</si>
  <si>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</si>
  <si>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</si>
  <si>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</si>
  <si>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</si>
  <si>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</si>
  <si>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</si>
  <si>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</si>
  <si>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</si>
  <si>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</si>
  <si>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</si>
  <si>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</si>
  <si>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</si>
  <si>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</si>
  <si>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</si>
  <si>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</si>
  <si>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</si>
  <si>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</si>
  <si>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</si>
  <si>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</si>
  <si>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</si>
  <si>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</si>
  <si>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</si>
  <si>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</si>
  <si>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</si>
  <si>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</si>
  <si>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</si>
  <si>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</si>
  <si>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</si>
  <si>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</si>
  <si>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</si>
  <si>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</si>
  <si>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</si>
  <si>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</si>
  <si>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</si>
  <si>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</si>
  <si>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</si>
  <si>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</si>
  <si>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</si>
  <si>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</si>
  <si>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</si>
  <si>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</si>
  <si>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</si>
  <si>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</si>
  <si>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</si>
  <si>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</si>
  <si>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</si>
  <si>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</si>
  <si>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</si>
  <si>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</si>
  <si>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</si>
  <si>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</si>
  <si>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</si>
  <si>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</si>
  <si>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</si>
  <si>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</si>
  <si>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</si>
  <si>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</si>
  <si>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</si>
  <si>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</si>
  <si>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</si>
  <si>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</si>
  <si>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</si>
  <si>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</si>
  <si>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</si>
  <si>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</si>
  <si>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</si>
  <si>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</si>
  <si>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</si>
  <si>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</si>
  <si>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</si>
  <si>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</si>
  <si>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</si>
  <si>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</si>
  <si>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</si>
  <si>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</si>
  <si>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</si>
  <si>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</si>
  <si>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</si>
  <si>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</si>
  <si>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</si>
  <si>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</si>
  <si>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</si>
  <si>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</si>
  <si>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</si>
  <si>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</si>
  <si>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</si>
  <si>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</si>
  <si>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</si>
  <si>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</si>
  <si>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</si>
  <si>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</si>
  <si>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</si>
  <si>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</si>
  <si>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</si>
  <si>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</si>
  <si>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</si>
  <si>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</si>
  <si>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</si>
  <si>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</si>
  <si>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</si>
  <si>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</si>
  <si>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</si>
  <si>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</si>
  <si>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</si>
  <si>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</si>
  <si>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</si>
  <si>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</si>
  <si>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</si>
  <si>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</si>
  <si>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</si>
  <si>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</si>
  <si>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</si>
  <si>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</si>
  <si>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</si>
  <si>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</si>
  <si>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</si>
  <si>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</si>
  <si>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</si>
  <si>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</si>
  <si>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</si>
  <si>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</si>
  <si>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</si>
  <si>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</si>
  <si>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</si>
  <si>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</si>
  <si>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</si>
  <si>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</si>
  <si>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</si>
  <si>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</si>
  <si>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</si>
  <si>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</si>
  <si>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</si>
  <si>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</si>
  <si>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</si>
  <si>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</si>
  <si>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</si>
  <si>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</si>
  <si>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</si>
  <si>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</si>
  <si>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</si>
  <si>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</si>
  <si>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</si>
  <si>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</si>
  <si>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</si>
  <si>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</si>
  <si>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</si>
  <si>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</si>
  <si>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</si>
  <si>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</si>
  <si>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</si>
  <si>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</si>
  <si>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</si>
  <si>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</si>
  <si>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</si>
  <si>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</si>
  <si>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</si>
  <si>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</si>
  <si>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</si>
  <si>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</si>
  <si>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</si>
  <si>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</si>
  <si>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</si>
  <si>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</si>
  <si>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</si>
  <si>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</si>
  <si>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</si>
  <si>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</si>
  <si>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</si>
  <si>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</si>
  <si>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</si>
  <si>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</si>
  <si>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</si>
  <si>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</si>
  <si>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</si>
  <si>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</si>
  <si>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</si>
  <si>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</si>
  <si>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</si>
  <si>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</si>
  <si>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</si>
  <si>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</si>
  <si>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</si>
  <si>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</si>
  <si>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</si>
  <si>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</si>
  <si>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</si>
  <si>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</si>
  <si>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</si>
  <si>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</si>
  <si>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</si>
  <si>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</si>
  <si>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</si>
  <si>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</si>
  <si>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</si>
  <si>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</si>
  <si>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</si>
  <si>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</si>
  <si>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</si>
  <si>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</si>
  <si>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</si>
  <si>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</si>
  <si>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</si>
  <si>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</si>
  <si>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</si>
  <si>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</si>
  <si>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</si>
  <si>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</si>
  <si>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</si>
  <si>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</si>
  <si>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</si>
  <si>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</si>
  <si>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</si>
  <si>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</si>
  <si>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</si>
  <si>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</si>
  <si>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</si>
  <si>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</si>
  <si>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</si>
  <si>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</si>
  <si>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</si>
  <si>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</si>
  <si>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</si>
  <si>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</si>
  <si>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</si>
  <si>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</si>
  <si>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</si>
  <si>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</si>
  <si>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</si>
  <si>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</si>
  <si>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</si>
  <si>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</si>
  <si>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</si>
  <si>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</si>
  <si>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</si>
  <si>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</si>
  <si>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</si>
  <si>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</si>
  <si>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</si>
  <si>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</si>
  <si>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</si>
  <si>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</si>
  <si>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</si>
  <si>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</si>
  <si>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</si>
  <si>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</si>
  <si>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</si>
  <si>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</si>
  <si>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</si>
  <si>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</si>
  <si>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</si>
  <si>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</si>
  <si>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</si>
  <si>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</si>
  <si>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</si>
  <si>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</si>
  <si>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</si>
  <si>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</si>
  <si>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</si>
  <si>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</si>
  <si>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</si>
  <si>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</si>
  <si>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</si>
  <si>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</si>
  <si>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</si>
  <si>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</si>
  <si>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</si>
  <si>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</si>
  <si>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</si>
  <si>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</si>
  <si>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</si>
  <si>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</si>
  <si>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</si>
  <si>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</si>
  <si>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</si>
  <si>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</si>
  <si>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</si>
  <si>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</si>
  <si>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</si>
  <si>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</si>
  <si>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</si>
  <si>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</si>
  <si>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</si>
  <si>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</si>
  <si>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</si>
  <si>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</si>
  <si>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</si>
  <si>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</si>
  <si>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</si>
  <si>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</si>
  <si>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</si>
  <si>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</si>
  <si>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</si>
  <si>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</si>
  <si>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</si>
  <si>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</si>
  <si>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</si>
  <si>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</si>
  <si>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</si>
  <si>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</si>
  <si>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</si>
  <si>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</si>
  <si>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</si>
  <si>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</si>
  <si>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</si>
  <si>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</si>
  <si>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</si>
  <si>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</si>
  <si>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</si>
  <si>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</si>
  <si>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</si>
  <si>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</si>
  <si>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</si>
  <si>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</si>
  <si>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</si>
  <si>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</si>
  <si>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</si>
  <si>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</si>
  <si>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</si>
  <si>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</si>
  <si>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</si>
  <si>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</si>
  <si>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</si>
  <si>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</si>
  <si>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</si>
  <si>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</si>
  <si>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</si>
  <si>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</si>
  <si>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</si>
  <si>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</si>
  <si>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</si>
  <si>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</si>
  <si>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</si>
  <si>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</si>
  <si>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</si>
  <si>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</si>
  <si>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</si>
  <si>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</si>
  <si>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</si>
  <si>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</si>
  <si>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</si>
  <si>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</si>
  <si>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</si>
  <si>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</si>
  <si>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</si>
  <si>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</si>
  <si>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</si>
  <si>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</si>
  <si>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</si>
  <si>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</si>
  <si>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</si>
  <si>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</si>
  <si>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</si>
  <si>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</si>
  <si>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</si>
  <si>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</si>
  <si>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</si>
  <si>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</si>
  <si>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</si>
  <si>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</si>
  <si>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</si>
  <si>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</si>
  <si>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</si>
  <si>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</si>
  <si>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</si>
  <si>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</si>
  <si>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</si>
  <si>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</si>
  <si>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</si>
  <si>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</si>
  <si>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</si>
  <si>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</si>
  <si>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</si>
  <si>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</si>
  <si>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</si>
  <si>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</si>
  <si>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</si>
  <si>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</si>
  <si>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</si>
  <si>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</si>
  <si>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</si>
  <si>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</si>
  <si>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</si>
  <si>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</si>
  <si>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</si>
  <si>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</si>
  <si>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</si>
  <si>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</si>
  <si>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</si>
  <si>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</si>
  <si>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</si>
  <si>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</si>
  <si>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</si>
  <si>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</si>
  <si>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</si>
  <si>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</si>
  <si>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</si>
  <si>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</si>
  <si>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</si>
  <si>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</si>
  <si>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</si>
  <si>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</si>
  <si>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</si>
  <si>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</si>
  <si>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</si>
  <si>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</si>
  <si>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</si>
  <si>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</si>
  <si>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</si>
  <si>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</si>
  <si>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</si>
  <si>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</si>
  <si>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</si>
  <si>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</si>
  <si>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</si>
  <si>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</si>
  <si>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</si>
  <si>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</si>
  <si>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</si>
  <si>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</si>
  <si>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</si>
  <si>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</si>
  <si>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</si>
  <si>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</si>
  <si>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</si>
  <si>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</si>
  <si>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</si>
  <si>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</si>
  <si>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</si>
  <si>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</si>
  <si>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</si>
  <si>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</si>
  <si>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</si>
  <si>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</si>
  <si>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</si>
  <si>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</si>
  <si>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</si>
  <si>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</si>
  <si>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</si>
  <si>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</si>
  <si>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</si>
  <si>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</si>
  <si>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</si>
  <si>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</si>
  <si>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</si>
  <si>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</si>
  <si>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</si>
  <si>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</si>
  <si>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</si>
  <si>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</si>
  <si>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</si>
  <si>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</si>
  <si>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</si>
  <si>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</si>
  <si>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</si>
  <si>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</si>
  <si>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</si>
  <si>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</si>
  <si>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</si>
  <si>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</si>
  <si>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</si>
  <si>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</si>
  <si>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</si>
  <si>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</si>
  <si>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</si>
  <si>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</si>
  <si>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</si>
  <si>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</si>
  <si>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</si>
  <si>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</si>
  <si>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</si>
  <si>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</si>
  <si>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</si>
  <si>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</si>
  <si>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</si>
  <si>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</si>
  <si>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</si>
  <si>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</si>
  <si>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</si>
  <si>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</si>
  <si>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</si>
  <si>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</si>
  <si>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</si>
  <si>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</si>
  <si>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</si>
  <si>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</si>
  <si>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</si>
  <si>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</si>
  <si>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</si>
  <si>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</si>
  <si>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</si>
  <si>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</si>
  <si>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</si>
  <si>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</si>
  <si>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</si>
  <si>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</si>
  <si>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</si>
  <si>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</si>
  <si>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</si>
  <si>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</si>
  <si>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</si>
  <si>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</si>
  <si>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</si>
  <si>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</si>
  <si>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</si>
  <si>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</si>
  <si>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</si>
  <si>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</si>
  <si>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</si>
  <si>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</si>
  <si>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</si>
  <si>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</si>
  <si>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</si>
  <si>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</si>
  <si>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</si>
  <si>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</si>
  <si>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</si>
  <si>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</si>
  <si>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</si>
  <si>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</si>
  <si>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</si>
  <si>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</si>
  <si>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</si>
  <si>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</si>
  <si>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</si>
  <si>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</si>
  <si>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</si>
  <si>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</si>
  <si>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</si>
  <si>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</si>
  <si>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</si>
  <si>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</si>
  <si>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</si>
  <si>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</si>
  <si>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</si>
  <si>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</si>
  <si>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</si>
  <si>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</si>
  <si>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</si>
  <si>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</si>
  <si>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</si>
  <si>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</si>
  <si>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</si>
  <si>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</si>
  <si>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</si>
  <si>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</si>
  <si>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</si>
  <si>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</si>
  <si>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</si>
  <si>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</si>
  <si>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</si>
  <si>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</si>
  <si>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</si>
  <si>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</si>
  <si>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</si>
  <si>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</si>
  <si>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</si>
  <si>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</si>
  <si>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</si>
  <si>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</si>
  <si>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</si>
  <si>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</si>
  <si>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</si>
  <si>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</si>
  <si>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</si>
  <si>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</si>
  <si>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</si>
  <si>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</si>
  <si>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</si>
  <si>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</si>
  <si>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</si>
  <si>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</si>
  <si>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</si>
  <si>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</si>
  <si>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</si>
  <si>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</si>
  <si>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</si>
  <si>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</si>
  <si>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</si>
  <si>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</si>
  <si>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</si>
  <si>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</si>
  <si>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</si>
  <si>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</si>
  <si>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</si>
  <si>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</si>
  <si>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</si>
  <si>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</si>
  <si>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</si>
  <si>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</si>
  <si>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</si>
  <si>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</si>
  <si>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</si>
  <si>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</si>
  <si>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</si>
  <si>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</si>
  <si>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</si>
  <si>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</si>
  <si>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</si>
  <si>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</si>
  <si>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</si>
  <si>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</si>
  <si>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</si>
  <si>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</si>
  <si>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</si>
  <si>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</si>
  <si>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</si>
  <si>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</si>
  <si>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</si>
  <si>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</si>
  <si>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</si>
  <si>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</si>
  <si>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</si>
  <si>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</si>
  <si>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</si>
  <si>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</si>
  <si>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</si>
  <si>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</si>
  <si>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</si>
  <si>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</si>
  <si>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</si>
  <si>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</si>
  <si>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</si>
  <si>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</si>
  <si>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</si>
  <si>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</si>
  <si>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</si>
  <si>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</si>
  <si>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</si>
  <si>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</si>
  <si>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</si>
  <si>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</si>
  <si>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</si>
  <si>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</si>
  <si>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</si>
  <si>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</si>
  <si>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</si>
  <si>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</si>
  <si>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</si>
  <si>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</si>
  <si>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</si>
  <si>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</si>
  <si>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</si>
  <si>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</si>
  <si>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</si>
  <si>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</si>
  <si>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</si>
  <si>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</si>
  <si>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</si>
  <si>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</si>
  <si>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</si>
  <si>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</si>
  <si>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</si>
  <si>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</si>
  <si>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</si>
  <si>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</si>
  <si>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</si>
  <si>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</si>
  <si>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</si>
  <si>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</si>
  <si>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</si>
  <si>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</si>
  <si>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</si>
  <si>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</si>
  <si>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</si>
  <si>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</si>
  <si>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</si>
  <si>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</si>
  <si>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</si>
  <si>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</si>
  <si>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</si>
  <si>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</si>
  <si>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</si>
  <si>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</si>
  <si>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</si>
  <si>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</si>
  <si>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</si>
  <si>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</si>
  <si>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</si>
  <si>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</si>
  <si>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</si>
  <si>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</si>
  <si>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</si>
  <si>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</si>
  <si>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</si>
  <si>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</si>
  <si>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</si>
  <si>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</si>
  <si>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</si>
  <si>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</si>
  <si>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</si>
  <si>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</si>
  <si>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</si>
  <si>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</si>
  <si>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</si>
  <si>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</si>
  <si>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</si>
  <si>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</si>
  <si>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</si>
  <si>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</si>
  <si>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</si>
  <si>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</si>
  <si>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</si>
  <si>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</si>
  <si>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</si>
  <si>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</si>
  <si>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</si>
  <si>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</si>
  <si>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</si>
  <si>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</si>
  <si>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</si>
  <si>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</si>
  <si>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</si>
  <si>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</si>
  <si>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</si>
  <si>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</si>
  <si>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</si>
  <si>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</si>
  <si>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</si>
  <si>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</si>
  <si>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</si>
  <si>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</si>
  <si>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</si>
  <si>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</si>
  <si>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</si>
  <si>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</si>
  <si>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</si>
  <si>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</si>
  <si>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</si>
  <si>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</si>
  <si>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</si>
  <si>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</si>
  <si>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</si>
  <si>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</si>
  <si>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</si>
  <si>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</si>
  <si>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</si>
  <si>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</si>
  <si>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</si>
  <si>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</si>
  <si>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</si>
  <si>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</si>
  <si>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</si>
  <si>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</si>
  <si>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</si>
  <si>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</si>
  <si>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</si>
  <si>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</si>
  <si>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</si>
  <si>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</si>
  <si>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</si>
  <si>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</si>
  <si>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</si>
  <si>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</si>
  <si>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</si>
  <si>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</si>
  <si>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</si>
  <si>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</si>
  <si>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</si>
  <si>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</si>
  <si>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</si>
  <si>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</si>
  <si>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</si>
  <si>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</si>
  <si>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</si>
  <si>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</si>
  <si>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</si>
  <si>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</si>
  <si>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</si>
  <si>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</si>
  <si>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</si>
  <si>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</si>
  <si>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</si>
  <si>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</si>
  <si>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</si>
  <si>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</si>
  <si>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</si>
  <si>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</si>
  <si>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</si>
  <si>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</si>
  <si>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</si>
  <si>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</si>
  <si>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</si>
  <si>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</si>
  <si>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</si>
  <si>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</si>
  <si>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</si>
  <si>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</si>
  <si>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</si>
  <si>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</si>
  <si>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</si>
  <si>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</si>
  <si>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</si>
  <si>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</si>
  <si>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</si>
  <si>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</si>
  <si>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</si>
  <si>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</si>
  <si>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</si>
  <si>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</si>
  <si>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</si>
  <si>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</si>
  <si>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</si>
  <si>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</si>
  <si>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</si>
  <si>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</si>
  <si>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</si>
  <si>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</si>
  <si>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</si>
  <si>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</si>
  <si>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</si>
  <si>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</si>
  <si>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</si>
  <si>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</si>
  <si>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</si>
  <si>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</si>
  <si>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</si>
  <si>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</si>
  <si>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</si>
  <si>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</si>
  <si>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</si>
  <si>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</si>
  <si>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</si>
  <si>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</si>
  <si>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</si>
  <si>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</si>
  <si>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</si>
  <si>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</si>
  <si>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</si>
  <si>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</si>
  <si>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</si>
  <si>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</si>
  <si>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</si>
  <si>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</si>
  <si>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</si>
  <si>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</si>
  <si>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</si>
  <si>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</si>
  <si>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</si>
  <si>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</si>
  <si>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</si>
  <si>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</si>
  <si>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</si>
  <si>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</si>
  <si>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</si>
  <si>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</si>
  <si>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</si>
  <si>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</si>
  <si>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</si>
  <si>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</si>
  <si>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</si>
  <si>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</si>
  <si>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</si>
  <si>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</si>
  <si>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</si>
  <si>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</si>
  <si>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</si>
  <si>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</si>
  <si>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</si>
  <si>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</si>
  <si>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</si>
  <si>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</si>
  <si>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</si>
  <si>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</si>
  <si>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</si>
  <si>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</si>
  <si>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</si>
  <si>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</si>
  <si>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</si>
  <si>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</si>
  <si>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</si>
  <si>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</si>
  <si>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</si>
  <si>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</si>
  <si>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</si>
  <si>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</si>
  <si>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</si>
  <si>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</si>
  <si>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</si>
  <si>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</si>
  <si>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</si>
  <si>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</si>
  <si>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</si>
  <si>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</si>
  <si>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</si>
  <si>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</si>
  <si>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</si>
  <si>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</si>
  <si>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</si>
  <si>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</si>
  <si>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</si>
  <si>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</si>
  <si>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</si>
  <si>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</si>
  <si>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</si>
  <si>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</si>
  <si>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</si>
  <si>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</si>
  <si>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</si>
  <si>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</si>
  <si>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</si>
  <si>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</si>
  <si>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</si>
  <si>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</si>
  <si>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</si>
  <si>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</si>
  <si>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</si>
  <si>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</si>
  <si>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</si>
  <si>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</si>
  <si>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</si>
  <si>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</si>
  <si>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</si>
  <si>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</si>
  <si>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</si>
  <si>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</si>
  <si>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</si>
  <si>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</si>
  <si>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</si>
  <si>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</si>
  <si>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</si>
  <si>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</si>
  <si>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</si>
  <si>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</si>
  <si>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</si>
  <si>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</si>
  <si>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</si>
  <si>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</si>
  <si>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</si>
  <si>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</si>
  <si>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</si>
  <si>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</si>
  <si>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</si>
  <si>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</si>
  <si>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</si>
  <si>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</si>
  <si>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</si>
  <si>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</si>
  <si>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</si>
  <si>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</si>
  <si>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</si>
  <si>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</si>
  <si>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</si>
  <si>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</si>
  <si>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</si>
  <si>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</si>
  <si>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</si>
  <si>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</si>
  <si>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</si>
  <si>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</si>
  <si>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</si>
  <si>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</si>
  <si>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</si>
  <si>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</si>
  <si>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</si>
  <si>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</si>
  <si>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</si>
  <si>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</si>
  <si>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</si>
  <si>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</si>
  <si>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</si>
  <si>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</si>
  <si>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</si>
  <si>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</si>
  <si>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</si>
  <si>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</si>
  <si>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</si>
  <si>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</si>
  <si>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</si>
  <si>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</si>
  <si>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</si>
  <si>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</si>
  <si>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</si>
  <si>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</si>
  <si>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</si>
  <si>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</si>
  <si>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</si>
  <si>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</si>
  <si>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</si>
  <si>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</si>
  <si>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</si>
  <si>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</si>
  <si>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</si>
  <si>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</si>
  <si>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</si>
  <si>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</si>
  <si>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</si>
  <si>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</si>
  <si>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</si>
  <si>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</si>
  <si>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</si>
  <si>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</si>
  <si>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</si>
  <si>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</si>
  <si>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</si>
  <si>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</si>
  <si>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</si>
  <si>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</si>
  <si>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</si>
  <si>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</si>
  <si>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</si>
  <si>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</si>
  <si>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</si>
  <si>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</si>
  <si>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</si>
  <si>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</si>
  <si>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</si>
  <si>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</si>
  <si>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</si>
  <si>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</si>
  <si>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</si>
  <si>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</si>
  <si>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</si>
  <si>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</si>
  <si>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</si>
  <si>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</si>
  <si>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</si>
  <si>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</si>
  <si>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</si>
  <si>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</si>
  <si>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</si>
  <si>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</si>
  <si>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</si>
  <si>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</si>
  <si>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</si>
  <si>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</si>
  <si>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</si>
  <si>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</si>
  <si>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</si>
  <si>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</si>
  <si>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</si>
  <si>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</si>
  <si>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</si>
  <si>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</si>
  <si>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</si>
  <si>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</si>
  <si>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</si>
  <si>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</si>
  <si>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</si>
  <si>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</si>
  <si>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</si>
  <si>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</si>
  <si>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</si>
  <si>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</si>
  <si>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</si>
  <si>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</si>
  <si>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</si>
  <si>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</si>
  <si>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</si>
  <si>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</si>
  <si>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</si>
  <si>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</si>
  <si>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</si>
  <si>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</si>
  <si>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</si>
  <si>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</si>
  <si>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</si>
  <si>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</si>
  <si>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</si>
  <si>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</si>
  <si>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</si>
  <si>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</si>
  <si>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</si>
  <si>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</si>
  <si>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</si>
  <si>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</si>
  <si>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</si>
  <si>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</si>
  <si>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</si>
  <si>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</si>
  <si>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</si>
  <si>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</si>
  <si>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</si>
  <si>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</si>
  <si>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</si>
  <si>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</si>
  <si>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</si>
  <si>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</si>
  <si>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</si>
  <si>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</si>
  <si>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</si>
  <si>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</si>
  <si>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</si>
  <si>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</si>
  <si>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</si>
  <si>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</si>
  <si>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</si>
  <si>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</si>
  <si>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</si>
  <si>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</si>
  <si>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</si>
  <si>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</si>
  <si>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</si>
  <si>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</si>
  <si>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</si>
  <si>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</si>
  <si>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</si>
  <si>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</si>
  <si>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</si>
  <si>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</si>
  <si>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</si>
  <si>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</si>
  <si>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</si>
  <si>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</si>
  <si>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</si>
  <si>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</si>
  <si>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</si>
  <si>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</si>
  <si>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</si>
  <si>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</si>
  <si>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</si>
  <si>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</si>
  <si>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</si>
  <si>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</si>
  <si>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</si>
  <si>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</si>
  <si>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</si>
  <si>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</si>
  <si>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</si>
  <si>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</si>
  <si>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</si>
  <si>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</si>
  <si>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</si>
  <si>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</si>
  <si>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</si>
  <si>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</si>
  <si>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</si>
  <si>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</si>
  <si>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</si>
  <si>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</si>
  <si>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</si>
  <si>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</si>
  <si>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</si>
  <si>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</si>
  <si>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</si>
  <si>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</si>
  <si>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</si>
  <si>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</si>
  <si>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</si>
  <si>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</si>
  <si>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</si>
  <si>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</si>
  <si>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</si>
  <si>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</si>
  <si>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</si>
  <si>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</si>
  <si>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</si>
  <si>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</si>
  <si>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</si>
  <si>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</si>
  <si>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</si>
  <si>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</si>
  <si>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</si>
  <si>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</si>
  <si>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</si>
  <si>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</si>
  <si>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</si>
  <si>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</si>
  <si>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</si>
  <si>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</si>
  <si>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</si>
  <si>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</si>
  <si>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</si>
  <si>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</si>
  <si>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</si>
  <si>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</si>
  <si>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</si>
  <si>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</si>
  <si>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</si>
  <si>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</si>
  <si>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</si>
  <si>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</si>
  <si>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</si>
  <si>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</si>
  <si>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</si>
  <si>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</si>
  <si>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</si>
  <si>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</si>
  <si>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</si>
  <si>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</si>
  <si>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</si>
  <si>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</si>
  <si>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</si>
  <si>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</si>
  <si>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</si>
  <si>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</si>
  <si>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</si>
  <si>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</si>
  <si>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</si>
  <si>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</si>
  <si>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</si>
  <si>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</si>
  <si>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</si>
  <si>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</si>
  <si>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</si>
  <si>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</si>
  <si>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</si>
  <si>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</si>
  <si>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</si>
  <si>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</si>
  <si>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</si>
  <si>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</si>
  <si>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</si>
  <si>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</si>
  <si>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</si>
  <si>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</si>
  <si>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</si>
  <si>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</si>
  <si>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</si>
  <si>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</si>
  <si>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</si>
  <si>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</si>
  <si>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</si>
  <si>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</si>
  <si>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</si>
  <si>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</si>
  <si>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</si>
  <si>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</si>
  <si>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</si>
  <si>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</si>
  <si>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</si>
  <si>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</si>
  <si>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</si>
  <si>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</si>
  <si>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</si>
  <si>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</si>
  <si>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</si>
  <si>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</si>
  <si>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</si>
  <si>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</si>
  <si>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</si>
  <si>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</si>
  <si>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</si>
  <si>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</si>
  <si>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</si>
  <si>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</si>
  <si>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</si>
  <si>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</si>
  <si>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</si>
  <si>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</si>
  <si>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</si>
  <si>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</si>
  <si>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</si>
  <si>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</si>
  <si>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</si>
  <si>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</si>
  <si>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</si>
  <si>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</si>
  <si>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</si>
  <si>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</si>
  <si>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</si>
  <si>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</si>
  <si>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</si>
  <si>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</si>
  <si>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</si>
  <si>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</si>
  <si>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</si>
  <si>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</si>
  <si>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</si>
  <si>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</si>
  <si>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</si>
  <si>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</si>
  <si>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</si>
  <si>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</si>
  <si>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</si>
  <si>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</si>
  <si>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</si>
  <si>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</si>
  <si>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</si>
  <si>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</si>
  <si>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</si>
  <si>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</si>
  <si>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</si>
  <si>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</si>
  <si>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</si>
  <si>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</si>
  <si>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</si>
  <si>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</si>
  <si>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</si>
  <si>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</si>
  <si>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</si>
  <si>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</si>
  <si>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</si>
  <si>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</si>
  <si>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</si>
  <si>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</si>
  <si>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</si>
  <si>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</si>
  <si>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</si>
  <si>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</si>
  <si>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</si>
  <si>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</si>
  <si>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</si>
  <si>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</si>
  <si>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</si>
  <si>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</si>
  <si>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</si>
  <si>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</si>
  <si>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</si>
  <si>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</si>
  <si>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</si>
  <si>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</si>
  <si>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</si>
  <si>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</si>
  <si>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</si>
  <si>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</si>
  <si>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</si>
  <si>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</si>
  <si>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</si>
  <si>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</si>
  <si>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</si>
  <si>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</si>
  <si>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</si>
  <si>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</si>
  <si>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</si>
  <si>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</si>
  <si>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</si>
  <si>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</si>
  <si>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</si>
  <si>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</si>
  <si>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</si>
  <si>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</si>
  <si>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</si>
  <si>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</si>
  <si>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</si>
  <si>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</si>
  <si>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</si>
  <si>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</si>
  <si>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</si>
  <si>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</si>
  <si>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</si>
  <si>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</si>
  <si>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</si>
  <si>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</si>
  <si>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</si>
  <si>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</si>
  <si>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</si>
  <si>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</si>
  <si>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</si>
  <si>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</si>
  <si>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</si>
  <si>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</si>
  <si>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</si>
  <si>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</si>
  <si>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</si>
  <si>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</si>
  <si>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</si>
  <si>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</si>
  <si>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</si>
  <si>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</si>
  <si>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</si>
  <si>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</si>
  <si>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</si>
  <si>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</si>
  <si>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</si>
  <si>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</si>
  <si>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</si>
  <si>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</si>
  <si>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</si>
  <si>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</si>
  <si>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</si>
  <si>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</si>
  <si>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</si>
  <si>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</si>
  <si>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</si>
  <si>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</si>
  <si>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</si>
  <si>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</si>
  <si>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</si>
  <si>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</si>
  <si>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</si>
  <si>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</si>
  <si>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</si>
  <si>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</si>
  <si>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</si>
  <si>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</si>
  <si>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</si>
  <si>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</si>
  <si>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</si>
  <si>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</si>
  <si>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</si>
  <si>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</si>
  <si>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</si>
  <si>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</si>
  <si>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</si>
  <si>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</si>
  <si>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</si>
  <si>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</si>
  <si>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</si>
  <si>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</si>
  <si>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</si>
  <si>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</si>
  <si>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</si>
  <si>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</si>
  <si>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</si>
  <si>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</si>
  <si>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</si>
  <si>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</si>
  <si>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</si>
  <si>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</si>
  <si>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</si>
  <si>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</si>
  <si>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</si>
  <si>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</si>
  <si>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</si>
  <si>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</si>
  <si>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</si>
  <si>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</si>
  <si>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</si>
  <si>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</si>
  <si>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</si>
  <si>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</si>
  <si>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</si>
  <si>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</si>
  <si>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</si>
  <si>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</si>
  <si>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</si>
  <si>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</si>
  <si>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</si>
  <si>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</si>
  <si>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</si>
  <si>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</si>
  <si>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</si>
  <si>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</si>
  <si>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</si>
  <si>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</si>
  <si>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</si>
  <si>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</si>
  <si>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</si>
  <si>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</si>
  <si>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</si>
  <si>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</si>
  <si>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</si>
  <si>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</si>
  <si>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</si>
  <si>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</si>
  <si>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</si>
  <si>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</si>
  <si>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</si>
  <si>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</si>
  <si>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</si>
  <si>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</si>
  <si>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</si>
  <si>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</si>
  <si>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</si>
  <si>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</si>
  <si>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</si>
  <si>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</si>
  <si>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</si>
  <si>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</si>
  <si>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</si>
  <si>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</si>
  <si>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</si>
  <si>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</si>
  <si>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</si>
  <si>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</si>
  <si>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</si>
  <si>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</si>
  <si>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</si>
  <si>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</si>
  <si>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</si>
  <si>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</si>
  <si>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</si>
  <si>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</si>
  <si>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</si>
  <si>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</si>
  <si>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</si>
  <si>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</si>
  <si>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</si>
  <si>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</si>
  <si>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</si>
  <si>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</si>
  <si>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</si>
  <si>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</si>
  <si>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</si>
  <si>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</si>
  <si>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</si>
  <si>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</si>
  <si>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</si>
  <si>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</si>
  <si>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</si>
  <si>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</si>
  <si>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</si>
  <si>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</si>
  <si>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</si>
  <si>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</si>
  <si>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</si>
  <si>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</si>
  <si>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</si>
  <si>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</si>
  <si>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</si>
  <si>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</si>
  <si>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</si>
  <si>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</si>
  <si>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</si>
  <si>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</si>
  <si>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</si>
  <si>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</si>
  <si>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</si>
  <si>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</si>
  <si>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</si>
  <si>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</si>
  <si>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</si>
  <si>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</si>
  <si>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</si>
  <si>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</si>
  <si>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</si>
  <si>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</si>
  <si>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</si>
  <si>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</si>
  <si>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</si>
  <si>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</si>
  <si>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</si>
  <si>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</si>
  <si>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</si>
  <si>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</si>
  <si>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</si>
  <si>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</si>
  <si>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</si>
  <si>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</si>
  <si>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</si>
  <si>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</si>
  <si>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</si>
  <si>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</si>
  <si>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</si>
  <si>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</si>
  <si>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</si>
  <si>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</si>
  <si>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</si>
  <si>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</si>
  <si>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</si>
  <si>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</si>
  <si>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</si>
  <si>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</si>
  <si>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</si>
  <si>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</si>
  <si>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</si>
  <si>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</si>
  <si>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</si>
  <si>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</si>
  <si>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</si>
  <si>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</si>
  <si>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</si>
  <si>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</si>
  <si>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</si>
  <si>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</si>
  <si>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</si>
  <si>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</si>
  <si>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</si>
  <si>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</si>
  <si>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</si>
  <si>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</si>
  <si>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</si>
  <si>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</si>
  <si>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</si>
  <si>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</si>
  <si>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</si>
  <si>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</si>
  <si>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</si>
  <si>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</si>
  <si>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</si>
  <si>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</si>
  <si>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</si>
  <si>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</si>
  <si>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</si>
  <si>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</si>
  <si>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</si>
  <si>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</si>
  <si>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</si>
  <si>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</si>
  <si>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</si>
  <si>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</si>
  <si>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</si>
  <si>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</si>
  <si>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</si>
  <si>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</si>
  <si>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</si>
  <si>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</si>
  <si>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</si>
  <si>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</si>
  <si>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</si>
  <si>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</si>
  <si>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</si>
  <si>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</si>
  <si>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</si>
  <si>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</si>
  <si>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</si>
  <si>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</si>
  <si>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</si>
  <si>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</si>
  <si>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</si>
  <si>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</si>
  <si>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</si>
  <si>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</si>
  <si>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</si>
  <si>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</si>
  <si>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</si>
  <si>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</si>
  <si>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</si>
  <si>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</si>
  <si>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</si>
  <si>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</si>
  <si>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</si>
  <si>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</si>
  <si>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</si>
  <si>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</si>
  <si>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</si>
  <si>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</si>
  <si>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</si>
  <si>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</si>
  <si>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</si>
  <si>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</si>
  <si>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</si>
  <si>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</si>
  <si>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</si>
  <si>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</si>
  <si>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</si>
  <si>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</si>
  <si>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</si>
  <si>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</si>
  <si>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</si>
  <si>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</si>
  <si>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</si>
  <si>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</si>
  <si>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</si>
  <si>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</si>
  <si>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</si>
  <si>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</si>
  <si>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</si>
  <si>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</si>
  <si>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</si>
  <si>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</si>
  <si>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</si>
  <si>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</si>
  <si>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</si>
  <si>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</si>
  <si>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</si>
  <si>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</si>
  <si>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</si>
  <si>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</si>
  <si>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</si>
  <si>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</si>
  <si>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</si>
  <si>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</si>
  <si>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</si>
  <si>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</si>
  <si>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</si>
  <si>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</si>
  <si>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</si>
  <si>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</si>
  <si>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</si>
  <si>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</si>
  <si>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</si>
  <si>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</si>
  <si>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</si>
  <si>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</si>
  <si>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</si>
  <si>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</si>
  <si>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</si>
  <si>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</si>
  <si>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</si>
  <si>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</si>
  <si>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</si>
  <si>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</si>
  <si>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</si>
  <si>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</si>
  <si>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</si>
  <si>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</si>
  <si>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</si>
  <si>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</si>
  <si>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</si>
  <si>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</si>
  <si>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</si>
  <si>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</si>
  <si>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</si>
  <si>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</si>
  <si>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</si>
  <si>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</si>
  <si>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</si>
  <si>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</si>
  <si>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</si>
  <si>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</si>
  <si>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</si>
  <si>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</si>
  <si>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</si>
  <si>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</si>
  <si>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</si>
  <si>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</si>
  <si>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</si>
  <si>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</si>
  <si>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</si>
  <si>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</si>
  <si>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</si>
  <si>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</si>
  <si>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</si>
  <si>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</si>
  <si>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</si>
  <si>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</si>
  <si>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</si>
  <si>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</si>
  <si>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</si>
  <si>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</si>
  <si>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</si>
  <si>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</si>
  <si>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</si>
  <si>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</si>
  <si>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</si>
  <si>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</si>
  <si>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</si>
  <si>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</si>
  <si>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</si>
  <si>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</si>
  <si>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</si>
  <si>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</si>
  <si>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</si>
  <si>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</si>
  <si>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</si>
  <si>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</si>
  <si>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</si>
  <si>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</si>
  <si>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</si>
  <si>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</si>
  <si>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</si>
  <si>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</si>
  <si>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</si>
  <si>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</si>
  <si>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</si>
  <si>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</si>
  <si>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</si>
  <si>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</si>
  <si>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</si>
  <si>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</si>
  <si>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</si>
  <si>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</si>
  <si>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</si>
  <si>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</si>
  <si>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</si>
  <si>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</si>
  <si>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</si>
  <si>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</si>
  <si>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</si>
  <si>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</si>
  <si>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</si>
  <si>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</si>
  <si>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</si>
  <si>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</si>
  <si>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</si>
  <si>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</si>
  <si>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</si>
  <si>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</si>
  <si>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</si>
  <si>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</si>
  <si>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</si>
  <si>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</si>
  <si>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</si>
  <si>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</si>
  <si>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</si>
  <si>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</si>
  <si>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</si>
  <si>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</si>
  <si>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</si>
  <si>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</si>
  <si>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</si>
  <si>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</si>
  <si>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</si>
  <si>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</si>
  <si>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</si>
  <si>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</si>
  <si>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</si>
  <si>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</si>
  <si>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</si>
  <si>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</si>
  <si>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</si>
  <si>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</si>
  <si>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</si>
  <si>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</si>
  <si>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</si>
  <si>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</si>
  <si>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</si>
  <si>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</si>
  <si>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</si>
  <si>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</si>
  <si>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</si>
  <si>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</si>
  <si>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</si>
  <si>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</si>
  <si>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</si>
  <si>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</si>
  <si>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</si>
  <si>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</si>
  <si>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</si>
  <si>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</si>
  <si>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</si>
  <si>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</si>
  <si>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</si>
  <si>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</si>
  <si>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</si>
  <si>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</si>
  <si>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</si>
  <si>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</si>
  <si>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</si>
  <si>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</si>
  <si>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</si>
  <si>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</si>
  <si>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</si>
  <si>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</si>
  <si>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</si>
  <si>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</si>
  <si>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</si>
  <si>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</si>
  <si>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</si>
  <si>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</si>
  <si>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</si>
  <si>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</si>
  <si>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</si>
  <si>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</si>
  <si>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</si>
  <si>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</si>
  <si>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</si>
  <si>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</si>
  <si>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</si>
  <si>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</si>
  <si>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</si>
  <si>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</si>
  <si>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</si>
  <si>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</si>
  <si>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</si>
  <si>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</si>
  <si>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</si>
  <si>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</si>
  <si>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</si>
  <si>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</si>
  <si>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</si>
  <si>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</si>
  <si>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</si>
  <si>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</si>
  <si>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</si>
  <si>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</si>
  <si>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</si>
  <si>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</si>
  <si>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</si>
  <si>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</si>
  <si>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</si>
  <si>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</si>
  <si>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</si>
  <si>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</si>
  <si>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</si>
  <si>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</si>
  <si>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</si>
  <si>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</si>
  <si>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</si>
  <si>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</si>
  <si>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</si>
  <si>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</si>
  <si>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</si>
  <si>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</si>
  <si>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</si>
  <si>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</si>
  <si>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</si>
  <si>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</si>
  <si>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</si>
  <si>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</si>
  <si>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</si>
  <si>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</si>
  <si>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</si>
  <si>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</si>
  <si>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</si>
  <si>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</si>
  <si>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</si>
  <si>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</si>
  <si>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</si>
  <si>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</si>
  <si>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</si>
  <si>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</si>
  <si>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</si>
  <si>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</si>
  <si>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</si>
  <si>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</si>
  <si>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</si>
  <si>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</si>
  <si>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</si>
  <si>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</si>
  <si>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</si>
  <si>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</si>
  <si>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</si>
  <si>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</si>
  <si>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</si>
  <si>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</si>
  <si>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</si>
  <si>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</si>
  <si>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</si>
  <si>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</si>
  <si>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</si>
  <si>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</si>
  <si>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</si>
  <si>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</si>
  <si>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</si>
  <si>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</si>
  <si>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</si>
  <si>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</si>
  <si>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</si>
  <si>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</si>
  <si>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</si>
  <si>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</si>
  <si>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</si>
  <si>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</si>
  <si>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</si>
  <si>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</si>
  <si>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</si>
  <si>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</si>
  <si>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</si>
  <si>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</si>
  <si>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</si>
  <si>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</si>
  <si>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</si>
  <si>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</si>
  <si>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</si>
  <si>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</si>
  <si>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</si>
  <si>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</si>
  <si>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</si>
  <si>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</si>
  <si>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</si>
  <si>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</si>
  <si>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</si>
  <si>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</si>
  <si>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</si>
  <si>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</si>
  <si>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</si>
  <si>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</si>
  <si>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</si>
  <si>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</si>
  <si>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</si>
  <si>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</si>
  <si>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</si>
  <si>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</si>
  <si>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</si>
  <si>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</si>
  <si>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</si>
  <si>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</si>
  <si>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</si>
  <si>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</si>
  <si>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</si>
  <si>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</si>
  <si>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</si>
  <si>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</si>
  <si>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</si>
  <si>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</si>
  <si>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</si>
  <si>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</si>
  <si>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</si>
  <si>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</si>
  <si>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</si>
  <si>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</si>
  <si>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</si>
  <si>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</si>
  <si>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</si>
  <si>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</si>
  <si>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</si>
  <si>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</si>
  <si>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</si>
  <si>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</si>
  <si>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</si>
  <si>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</si>
  <si>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</si>
  <si>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</si>
  <si>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</si>
  <si>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</si>
  <si>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</si>
  <si>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</si>
  <si>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</si>
  <si>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</si>
  <si>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</si>
  <si>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</si>
  <si>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</si>
  <si>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</si>
  <si>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</si>
  <si>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</si>
  <si>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</si>
  <si>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</si>
  <si>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</si>
  <si>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</si>
  <si>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</si>
  <si>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</si>
  <si>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</si>
  <si>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</si>
  <si>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</si>
  <si>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</si>
  <si>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</si>
  <si>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</si>
  <si>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</si>
  <si>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</si>
  <si>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</si>
  <si>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</si>
  <si>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</si>
  <si>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</si>
  <si>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</si>
  <si>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</si>
  <si>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</si>
  <si>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</si>
  <si>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</si>
  <si>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</si>
  <si>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</si>
  <si>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</si>
  <si>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</si>
  <si>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</si>
  <si>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</si>
  <si>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</si>
  <si>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</si>
  <si>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</si>
  <si>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</si>
  <si>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</si>
  <si>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</si>
  <si>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</si>
  <si>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</si>
  <si>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</si>
  <si>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</si>
  <si>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</si>
  <si>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</si>
  <si>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</si>
  <si>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</si>
  <si>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</si>
  <si>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</si>
  <si>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</si>
  <si>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</si>
  <si>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</si>
  <si>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</si>
  <si>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</si>
  <si>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</si>
  <si>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</si>
  <si>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</si>
  <si>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</si>
  <si>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</si>
  <si>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</si>
  <si>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</si>
  <si>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</si>
  <si>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</si>
  <si>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</si>
  <si>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</si>
  <si>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</si>
  <si>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</si>
  <si>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</si>
  <si>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</si>
  <si>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</si>
  <si>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</si>
  <si>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</si>
  <si>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</si>
  <si>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</si>
  <si>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</si>
  <si>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</si>
  <si>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</si>
  <si>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</si>
  <si>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</si>
  <si>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</si>
  <si>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</si>
  <si>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</si>
  <si>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</si>
  <si>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</si>
  <si>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</si>
  <si>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</si>
  <si>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</si>
  <si>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</si>
  <si>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</si>
  <si>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</si>
  <si>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</si>
  <si>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</si>
  <si>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</si>
  <si>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</si>
  <si>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</si>
  <si>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</si>
  <si>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</si>
  <si>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</si>
  <si>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</si>
  <si>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</si>
  <si>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</si>
  <si>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</si>
  <si>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</si>
  <si>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</si>
  <si>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</si>
  <si>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</si>
  <si>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</si>
  <si>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</si>
  <si>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</si>
  <si>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</si>
  <si>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</si>
  <si>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</si>
  <si>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</si>
  <si>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</si>
  <si>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</si>
  <si>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</si>
  <si>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</si>
  <si>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</si>
  <si>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</si>
  <si>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</si>
  <si>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</si>
  <si>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</si>
  <si>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</si>
  <si>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</si>
  <si>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</si>
  <si>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</si>
  <si>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</si>
  <si>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</si>
  <si>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</si>
  <si>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</si>
  <si>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</si>
  <si>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</si>
  <si>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</si>
  <si>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</si>
  <si>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</si>
  <si>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</si>
  <si>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</si>
  <si>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</si>
  <si>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</si>
  <si>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</si>
  <si>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</si>
  <si>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</si>
  <si>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</si>
  <si>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</si>
  <si>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</si>
  <si>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</si>
  <si>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</si>
  <si>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</si>
  <si>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</si>
  <si>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</si>
  <si>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</si>
  <si>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</si>
  <si>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</si>
  <si>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</si>
  <si>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</si>
  <si>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</si>
  <si>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</si>
  <si>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</si>
  <si>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</si>
  <si>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</si>
  <si>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</si>
  <si>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</si>
  <si>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</si>
  <si>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</si>
  <si>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</si>
  <si>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</si>
  <si>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</si>
  <si>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</si>
  <si>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</si>
  <si>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</si>
  <si>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</si>
  <si>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</si>
  <si>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</si>
  <si>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</si>
  <si>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</si>
  <si>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</si>
  <si>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</si>
  <si>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</si>
  <si>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</si>
  <si>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</si>
  <si>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</si>
  <si>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</si>
  <si>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</si>
  <si>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</si>
  <si>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</si>
  <si>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</si>
  <si>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</si>
  <si>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</si>
  <si>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</si>
  <si>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</si>
  <si>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</si>
  <si>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</si>
  <si>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</si>
  <si>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</si>
  <si>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</si>
  <si>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</si>
  <si>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</si>
  <si>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</si>
  <si>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</si>
  <si>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</si>
  <si>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</si>
  <si>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</si>
  <si>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</si>
  <si>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</si>
  <si>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</si>
  <si>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</si>
  <si>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</si>
  <si>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</si>
  <si>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</si>
  <si>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</si>
  <si>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</si>
  <si>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</si>
  <si>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</si>
  <si>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</si>
  <si>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</si>
  <si>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</si>
  <si>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</si>
  <si>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</si>
  <si>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</si>
  <si>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</si>
  <si>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</si>
  <si>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</si>
  <si>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</si>
  <si>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</si>
  <si>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</si>
  <si>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</si>
  <si>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</si>
  <si>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</si>
  <si>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</si>
  <si>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</si>
  <si>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</si>
  <si>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</si>
  <si>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</si>
  <si>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</si>
  <si>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</si>
  <si>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</si>
  <si>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</si>
  <si>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</si>
  <si>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</si>
  <si>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</si>
  <si>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</si>
  <si>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</si>
  <si>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</si>
  <si>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</si>
  <si>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</si>
  <si>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</si>
  <si>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</si>
  <si>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</si>
  <si>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</si>
  <si>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</si>
  <si>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</si>
  <si>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</si>
  <si>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</si>
  <si>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</si>
  <si>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</si>
  <si>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</si>
  <si>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</si>
  <si>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</si>
  <si>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</si>
  <si>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</si>
  <si>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</si>
  <si>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</si>
  <si>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</si>
  <si>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</si>
  <si>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</si>
  <si>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</si>
  <si>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</si>
  <si>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</si>
  <si>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</si>
  <si>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</si>
  <si>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</si>
  <si>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</si>
  <si>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</si>
  <si>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</si>
  <si>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</si>
  <si>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</si>
  <si>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</si>
  <si>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</si>
  <si>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</si>
  <si>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</si>
  <si>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</si>
  <si>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</si>
  <si>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</si>
  <si>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</si>
  <si>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</si>
  <si>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</si>
  <si>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</si>
  <si>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</si>
  <si>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</si>
  <si>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</si>
  <si>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</si>
  <si>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</si>
  <si>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</si>
  <si>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</si>
  <si>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</si>
  <si>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</si>
  <si>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</si>
  <si>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</si>
  <si>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</si>
  <si>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</si>
  <si>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</si>
  <si>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</si>
  <si>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</si>
  <si>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</si>
  <si>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</si>
  <si>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</si>
  <si>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</si>
  <si>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</si>
  <si>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</si>
  <si>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</si>
  <si>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</si>
  <si>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</si>
  <si>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</si>
  <si>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</si>
  <si>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</si>
  <si>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</si>
  <si>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</si>
  <si>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</si>
  <si>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</si>
  <si>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</si>
  <si>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</si>
  <si>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</si>
  <si>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</si>
  <si>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</si>
  <si>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</si>
  <si>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</si>
  <si>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</si>
  <si>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</si>
  <si>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</si>
  <si>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</si>
  <si>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</si>
  <si>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</si>
  <si>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</si>
  <si>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</si>
  <si>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</si>
  <si>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</si>
  <si>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</si>
  <si>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</si>
  <si>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</si>
  <si>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</si>
  <si>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</si>
  <si>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</si>
  <si>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</si>
  <si>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</si>
  <si>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</si>
  <si>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</si>
  <si>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</si>
  <si>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</si>
  <si>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</si>
  <si>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</si>
  <si>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</si>
  <si>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</si>
  <si>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</si>
  <si>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</si>
  <si>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</si>
  <si>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</si>
  <si>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</si>
  <si>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</si>
  <si>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</si>
  <si>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</si>
  <si>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</si>
  <si>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</si>
  <si>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</si>
  <si>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</si>
  <si>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</si>
  <si>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</si>
  <si>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</si>
  <si>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</si>
  <si>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</si>
  <si>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</si>
  <si>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</si>
  <si>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</si>
  <si>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</si>
  <si>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</si>
  <si>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</si>
  <si>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</si>
  <si>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</si>
  <si>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</si>
  <si>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</si>
  <si>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</si>
  <si>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</si>
  <si>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</si>
  <si>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</si>
  <si>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</si>
  <si>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</si>
  <si>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</si>
  <si>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</si>
  <si>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</si>
  <si>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</si>
  <si>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</si>
  <si>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</si>
  <si>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</si>
  <si>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</si>
  <si>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</si>
  <si>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</si>
  <si>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</si>
  <si>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</si>
  <si>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</si>
  <si>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</si>
  <si>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</si>
  <si>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</si>
  <si>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</si>
  <si>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</si>
  <si>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</si>
  <si>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</si>
  <si>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</si>
  <si>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</si>
  <si>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</si>
  <si>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</si>
  <si>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</si>
  <si>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</si>
  <si>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</si>
  <si>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</si>
  <si>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</si>
  <si>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</si>
  <si>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</si>
  <si>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</si>
  <si>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</si>
  <si>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</si>
  <si>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</si>
  <si>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</si>
  <si>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</si>
  <si>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</si>
  <si>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</si>
  <si>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</si>
  <si>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</si>
  <si>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</si>
  <si>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</si>
  <si>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</si>
  <si>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</si>
  <si>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</si>
  <si>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</si>
  <si>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</si>
  <si>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</si>
  <si>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</si>
  <si>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</si>
  <si>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</si>
  <si>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</si>
  <si>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</si>
  <si>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</si>
  <si>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</si>
  <si>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</si>
  <si>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</si>
  <si>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</si>
  <si>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</si>
  <si>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</si>
  <si>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</si>
  <si>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</si>
  <si>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</si>
  <si>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</si>
  <si>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</si>
  <si>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</si>
  <si>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</si>
  <si>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</si>
  <si>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</si>
  <si>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</si>
  <si>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</si>
  <si>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</si>
  <si>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</si>
  <si>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</si>
  <si>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</si>
  <si>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</si>
  <si>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</si>
  <si>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</si>
  <si>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</si>
  <si>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</si>
  <si>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</si>
  <si>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</si>
  <si>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</si>
  <si>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</si>
  <si>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</si>
  <si>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</si>
  <si>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</si>
  <si>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</si>
  <si>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</si>
  <si>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</si>
  <si>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</si>
  <si>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</si>
  <si>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</si>
  <si>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</si>
  <si>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</si>
  <si>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</si>
  <si>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</si>
  <si>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</si>
  <si>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</si>
  <si>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</si>
  <si>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</si>
  <si>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</si>
  <si>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</si>
  <si>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</si>
  <si>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</si>
  <si>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</si>
  <si>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</si>
  <si>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</si>
  <si>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</si>
  <si>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</si>
  <si>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</si>
  <si>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</si>
  <si>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</si>
  <si>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</si>
  <si>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</si>
  <si>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</si>
  <si>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</si>
  <si>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</si>
  <si>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</si>
  <si>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</si>
  <si>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</si>
  <si>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</si>
  <si>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</si>
  <si>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</si>
  <si>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</si>
  <si>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</si>
  <si>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</si>
  <si>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</si>
  <si>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</si>
  <si>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</si>
  <si>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</si>
  <si>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</si>
  <si>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</si>
  <si>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</si>
  <si>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</si>
  <si>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</si>
  <si>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</si>
  <si>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</si>
  <si>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</si>
  <si>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</si>
  <si>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</si>
  <si>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</si>
  <si>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</si>
  <si>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</si>
  <si>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</si>
  <si>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</si>
  <si>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</si>
  <si>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</si>
  <si>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</si>
  <si>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</si>
  <si>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</si>
  <si>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</si>
  <si>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</si>
  <si>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</si>
  <si>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</si>
  <si>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</si>
  <si>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</si>
  <si>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</si>
  <si>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</si>
  <si>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</si>
  <si>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</si>
  <si>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</si>
  <si>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</si>
  <si>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</si>
  <si>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</si>
  <si>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</si>
  <si>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</si>
  <si>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</si>
  <si>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</si>
  <si>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</si>
  <si>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</si>
  <si>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</si>
  <si>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</si>
  <si>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</si>
  <si>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</si>
  <si>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</si>
  <si>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</si>
  <si>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</si>
  <si>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</si>
  <si>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</si>
  <si>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</si>
  <si>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</si>
  <si>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</si>
  <si>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</si>
  <si>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</si>
  <si>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</si>
  <si>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</si>
  <si>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</si>
  <si>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</si>
  <si>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</si>
  <si>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</si>
  <si>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</si>
  <si>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</si>
  <si>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</si>
  <si>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</si>
  <si>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</si>
  <si>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</si>
  <si>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</si>
  <si>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</si>
  <si>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</si>
  <si>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</si>
  <si>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</si>
  <si>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</si>
  <si>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</si>
  <si>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</si>
  <si>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</si>
  <si>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</si>
  <si>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</si>
  <si>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</si>
  <si>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</si>
  <si>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</si>
  <si>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</si>
  <si>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</si>
  <si>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</si>
  <si>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</si>
  <si>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</si>
  <si>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</si>
  <si>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</si>
  <si>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</si>
  <si>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</si>
  <si>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</si>
  <si>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</si>
  <si>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</si>
  <si>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</si>
  <si>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</si>
  <si>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</si>
  <si>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</si>
  <si>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</si>
  <si>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</si>
  <si>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</si>
  <si>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</si>
  <si>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</si>
  <si>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</si>
  <si>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</si>
  <si>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</si>
  <si>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</si>
  <si>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</si>
  <si>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</si>
  <si>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</si>
  <si>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</si>
  <si>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</si>
  <si>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</si>
  <si>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</si>
  <si>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</si>
  <si>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</si>
  <si>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</si>
  <si>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</si>
  <si>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</si>
  <si>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</si>
  <si>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</si>
  <si>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</si>
  <si>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</si>
  <si>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</si>
  <si>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</si>
  <si>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</si>
  <si>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</si>
  <si>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</si>
  <si>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</si>
  <si>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</si>
  <si>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</si>
  <si>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</si>
  <si>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</si>
  <si>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</si>
  <si>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</si>
  <si>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</si>
  <si>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</si>
  <si>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</si>
  <si>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</si>
  <si>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</si>
  <si>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</si>
  <si>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</si>
  <si>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</si>
  <si>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</si>
  <si>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</si>
  <si>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</si>
  <si>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</si>
  <si>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</si>
  <si>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</si>
  <si>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</si>
  <si>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</si>
  <si>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</si>
  <si>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</si>
  <si>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</si>
  <si>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</si>
  <si>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</si>
  <si>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</si>
  <si>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</si>
  <si>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</si>
  <si>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</si>
  <si>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</si>
  <si>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</si>
  <si>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</si>
  <si>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</si>
  <si>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</si>
  <si>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</si>
  <si>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</si>
  <si>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</si>
  <si>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</si>
  <si>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</si>
  <si>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</si>
  <si>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</si>
  <si>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</si>
  <si>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</si>
  <si>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</si>
  <si>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</si>
  <si>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</si>
  <si>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</si>
  <si>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</si>
  <si>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</si>
  <si>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</si>
  <si>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</si>
  <si>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</si>
  <si>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</si>
  <si>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</si>
  <si>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</si>
  <si>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</si>
  <si>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</si>
  <si>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</si>
  <si>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</si>
  <si>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</si>
  <si>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</si>
  <si>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</si>
  <si>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</si>
  <si>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</si>
  <si>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</si>
  <si>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</si>
  <si>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</si>
  <si>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</si>
  <si>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</si>
  <si>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</si>
  <si>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</si>
  <si>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</si>
  <si>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</si>
  <si>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</si>
  <si>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</si>
  <si>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</si>
  <si>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</si>
  <si>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</si>
  <si>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</si>
  <si>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</si>
  <si>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</si>
  <si>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</si>
  <si>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</si>
  <si>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</si>
  <si>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</si>
  <si>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</si>
  <si>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</si>
  <si>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</si>
  <si>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</si>
  <si>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</si>
  <si>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</si>
  <si>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</si>
  <si>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</si>
  <si>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</si>
  <si>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</si>
  <si>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</si>
  <si>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</si>
  <si>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</si>
  <si>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</si>
  <si>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</si>
  <si>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</si>
  <si>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</si>
  <si>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</si>
  <si>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</si>
  <si>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</si>
  <si>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</si>
  <si>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</si>
  <si>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</si>
  <si>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</si>
  <si>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</si>
  <si>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</si>
  <si>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</si>
  <si>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</si>
  <si>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</si>
  <si>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</si>
  <si>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</si>
  <si>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</si>
  <si>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</si>
  <si>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</si>
  <si>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</si>
  <si>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</si>
  <si>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</si>
  <si>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</si>
  <si>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</si>
  <si>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</si>
  <si>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</si>
  <si>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</si>
  <si>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</si>
  <si>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</si>
  <si>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</si>
  <si>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</si>
  <si>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</si>
  <si>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</si>
  <si>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</si>
  <si>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</si>
  <si>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</si>
  <si>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</si>
  <si>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</si>
  <si>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</si>
  <si>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</si>
  <si>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</si>
  <si>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</si>
  <si>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</si>
  <si>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</si>
  <si>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</si>
  <si>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</si>
  <si>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</si>
  <si>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</si>
  <si>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</si>
  <si>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</si>
  <si>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</si>
  <si>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</si>
  <si>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</si>
  <si>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</si>
  <si>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</si>
  <si>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</si>
  <si>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</si>
  <si>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</si>
  <si>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</si>
  <si>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</si>
  <si>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</si>
  <si>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</si>
  <si>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</si>
  <si>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</si>
  <si>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</si>
  <si>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</si>
  <si>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</si>
  <si>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</si>
  <si>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</si>
  <si>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</si>
  <si>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</si>
  <si>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</si>
  <si>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</si>
  <si>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</si>
  <si>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</si>
  <si>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</si>
  <si>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</si>
  <si>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</si>
  <si>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</si>
  <si>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</si>
  <si>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</si>
  <si>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</si>
  <si>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</si>
  <si>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</si>
  <si>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</si>
  <si>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</si>
  <si>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</si>
  <si>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</si>
  <si>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</si>
  <si>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</si>
  <si>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</si>
  <si>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</si>
  <si>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</si>
  <si>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</si>
  <si>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</si>
  <si>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</si>
  <si>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</si>
  <si>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</si>
  <si>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</si>
  <si>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</si>
  <si>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</si>
  <si>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</si>
  <si>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</si>
  <si>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</si>
  <si>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</si>
  <si>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</si>
  <si>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</si>
  <si>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</si>
  <si>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</si>
  <si>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</si>
  <si>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</si>
  <si>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</si>
  <si>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</si>
  <si>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</si>
  <si>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</si>
  <si>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</si>
  <si>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</si>
  <si>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</si>
  <si>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</si>
  <si>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</si>
  <si>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</si>
  <si>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</si>
  <si>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</si>
  <si>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</si>
  <si>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</si>
  <si>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</si>
  <si>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</si>
  <si>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</si>
  <si>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</si>
  <si>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</si>
  <si>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</si>
  <si>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</si>
  <si>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</si>
  <si>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</si>
  <si>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</si>
  <si>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</si>
  <si>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</si>
  <si>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</si>
  <si>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</si>
  <si>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</si>
  <si>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</si>
  <si>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</si>
  <si>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</si>
  <si>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</si>
  <si>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</si>
  <si>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</si>
  <si>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</si>
  <si>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</si>
  <si>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</si>
  <si>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</si>
  <si>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</si>
  <si>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</si>
  <si>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</si>
  <si>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</si>
  <si>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</si>
  <si>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</si>
  <si>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</si>
  <si>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</si>
  <si>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</si>
  <si>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</si>
  <si>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</si>
  <si>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</si>
  <si>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</si>
  <si>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</si>
  <si>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</si>
  <si>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</si>
  <si>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</si>
  <si>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</si>
  <si>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</si>
  <si>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</si>
  <si>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</si>
  <si>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</si>
  <si>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</si>
  <si>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</si>
  <si>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</si>
  <si>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</si>
  <si>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</si>
  <si>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</si>
  <si>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</si>
  <si>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</si>
  <si>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</si>
  <si>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</si>
  <si>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</si>
  <si>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</si>
  <si>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</si>
  <si>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</si>
  <si>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</si>
  <si>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</si>
  <si>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</si>
  <si>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</si>
  <si>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</si>
  <si>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</si>
  <si>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</si>
  <si>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</si>
  <si>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</si>
  <si>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</si>
  <si>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</si>
  <si>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</si>
  <si>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</si>
  <si>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</si>
  <si>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</si>
  <si>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</si>
  <si>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</si>
  <si>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</si>
  <si>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</si>
  <si>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</si>
  <si>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</si>
  <si>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</si>
  <si>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</si>
  <si>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</si>
  <si>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</si>
  <si>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</si>
  <si>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</si>
  <si>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</si>
  <si>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</si>
  <si>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</si>
  <si>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</si>
  <si>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</si>
  <si>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</si>
  <si>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</si>
  <si>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</si>
  <si>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</si>
  <si>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</si>
  <si>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</si>
  <si>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</si>
  <si>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</si>
  <si>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</si>
  <si>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</si>
  <si>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</si>
  <si>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</si>
  <si>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</si>
  <si>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</si>
  <si>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</si>
  <si>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</si>
  <si>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</si>
  <si>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</si>
  <si>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</si>
  <si>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</si>
  <si>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</si>
  <si>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</si>
  <si>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</si>
  <si>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</si>
  <si>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</si>
  <si>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</si>
  <si>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</si>
  <si>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</si>
  <si>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</si>
  <si>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</si>
  <si>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</si>
  <si>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</si>
  <si>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</si>
  <si>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</si>
  <si>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</si>
  <si>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</si>
  <si>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</si>
  <si>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</si>
  <si>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</si>
  <si>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</si>
  <si>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</si>
  <si>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</si>
  <si>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</si>
  <si>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</si>
  <si>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</si>
  <si>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</si>
  <si>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</si>
  <si>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</si>
  <si>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</si>
  <si>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</si>
  <si>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</si>
  <si>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</si>
  <si>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</si>
  <si>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</si>
  <si>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</si>
  <si>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</si>
  <si>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</si>
  <si>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</si>
  <si>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</si>
  <si>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</si>
  <si>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</si>
  <si>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</si>
  <si>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</si>
  <si>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</si>
  <si>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</si>
  <si>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</si>
  <si>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</si>
  <si>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</si>
  <si>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</si>
  <si>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</si>
  <si>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</si>
  <si>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</si>
  <si>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</si>
  <si>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</si>
  <si>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</si>
  <si>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</si>
  <si>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</si>
  <si>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</si>
  <si>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</si>
  <si>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</si>
  <si>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</si>
  <si>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</si>
  <si>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</si>
  <si>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</si>
  <si>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</si>
  <si>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</si>
  <si>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</si>
  <si>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</si>
  <si>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</si>
  <si>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</si>
  <si>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</si>
  <si>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</si>
  <si>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</si>
  <si>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</si>
  <si>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</si>
  <si>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</si>
  <si>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</si>
  <si>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</si>
  <si>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</si>
  <si>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</si>
  <si>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</si>
  <si>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</si>
  <si>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</si>
  <si>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</si>
  <si>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</si>
  <si>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</si>
  <si>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</si>
  <si>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</si>
  <si>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</si>
  <si>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</si>
  <si>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</si>
  <si>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</si>
  <si>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</si>
  <si>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</si>
  <si>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</si>
  <si>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</si>
  <si>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</si>
  <si>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</si>
  <si>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</si>
  <si>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</si>
  <si>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</si>
  <si>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</si>
  <si>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</si>
  <si>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</si>
  <si>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</si>
  <si>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</si>
  <si>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</si>
  <si>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</si>
  <si>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</si>
  <si>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</si>
  <si>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</si>
  <si>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</si>
  <si>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</si>
  <si>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</si>
  <si>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</si>
  <si>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</si>
  <si>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</si>
  <si>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</si>
  <si>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</si>
  <si>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</si>
  <si>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</si>
  <si>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</si>
  <si>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</si>
  <si>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</si>
  <si>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</si>
  <si>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</si>
  <si>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</si>
  <si>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</si>
  <si>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</si>
  <si>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</si>
  <si>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</si>
  <si>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</si>
  <si>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</si>
  <si>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</si>
  <si>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</si>
  <si>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</si>
  <si>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</si>
  <si>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</si>
  <si>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</si>
  <si>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</si>
  <si>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</si>
  <si>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</si>
  <si>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</si>
  <si>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</si>
  <si>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</si>
  <si>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</si>
  <si>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</si>
  <si>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</si>
  <si>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</si>
  <si>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</si>
  <si>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</si>
  <si>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</si>
  <si>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</si>
  <si>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</si>
  <si>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</si>
  <si>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</si>
  <si>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</si>
  <si>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</si>
  <si>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</si>
  <si>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</si>
  <si>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</si>
  <si>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</si>
  <si>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</si>
  <si>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</si>
  <si>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</si>
  <si>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</si>
  <si>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</si>
  <si>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</si>
  <si>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</si>
  <si>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</si>
  <si>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</si>
  <si>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</si>
  <si>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</si>
  <si>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</si>
  <si>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</si>
  <si>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</si>
  <si>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</si>
  <si>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</si>
  <si>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</si>
  <si>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</si>
  <si>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</si>
  <si>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</si>
  <si>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</si>
  <si>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</si>
  <si>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</si>
  <si>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</si>
  <si>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</si>
  <si>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</si>
  <si>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</si>
  <si>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</si>
  <si>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</si>
  <si>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</si>
  <si>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</si>
  <si>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</si>
  <si>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</si>
  <si>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</si>
  <si>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</si>
  <si>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</si>
  <si>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</si>
  <si>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</si>
  <si>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</si>
  <si>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</si>
  <si>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</si>
  <si>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</si>
  <si>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</si>
  <si>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</si>
  <si>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</si>
  <si>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</si>
  <si>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</si>
  <si>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</si>
  <si>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</si>
  <si>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</si>
  <si>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</si>
  <si>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</si>
  <si>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</si>
  <si>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</si>
  <si>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</si>
  <si>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</si>
  <si>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</si>
  <si>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</si>
  <si>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</si>
  <si>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</si>
  <si>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</si>
  <si>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</si>
  <si>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</si>
  <si>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</si>
  <si>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</si>
  <si>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</si>
  <si>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</si>
  <si>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</si>
  <si>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</si>
  <si>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</si>
  <si>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</si>
  <si>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</si>
  <si>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</si>
  <si>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</si>
  <si>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</si>
  <si>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</si>
  <si>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</si>
  <si>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</si>
  <si>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</si>
  <si>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</si>
  <si>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</si>
  <si>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</si>
  <si>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</si>
  <si>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</si>
  <si>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</si>
  <si>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</si>
  <si>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</si>
  <si>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</si>
  <si>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</si>
  <si>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</si>
  <si>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</si>
  <si>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</si>
  <si>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</si>
  <si>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</si>
  <si>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</si>
  <si>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</si>
  <si>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</si>
  <si>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</si>
  <si>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</si>
  <si>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</si>
  <si>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</si>
  <si>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</si>
  <si>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</si>
  <si>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</si>
  <si>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</si>
  <si>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</si>
  <si>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</si>
  <si>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</si>
  <si>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</si>
  <si>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</si>
  <si>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</si>
  <si>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</si>
  <si>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</si>
  <si>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</si>
  <si>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</si>
  <si>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</si>
  <si>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</si>
  <si>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</si>
  <si>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</si>
  <si>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</si>
  <si>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</si>
  <si>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</si>
  <si>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</si>
  <si>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</si>
  <si>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</si>
  <si>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</si>
  <si>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</si>
  <si>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</si>
  <si>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</si>
  <si>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</si>
  <si>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</si>
  <si>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</si>
  <si>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</si>
  <si>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</si>
  <si>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</si>
  <si>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</si>
  <si>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</si>
  <si>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</si>
  <si>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</si>
  <si>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</si>
  <si>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</si>
  <si>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</si>
  <si>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</si>
  <si>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</si>
  <si>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</si>
  <si>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</si>
  <si>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</si>
  <si>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</si>
  <si>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</si>
  <si>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</si>
  <si>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</si>
  <si>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</si>
  <si>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</si>
  <si>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</si>
  <si>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</si>
  <si>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</si>
  <si>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</si>
  <si>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</si>
  <si>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</si>
  <si>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</si>
  <si>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</si>
  <si>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</si>
  <si>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</si>
  <si>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</si>
  <si>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</si>
  <si>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</si>
  <si>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</si>
  <si>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</si>
  <si>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</si>
  <si>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</si>
  <si>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</si>
  <si>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</si>
  <si>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</si>
  <si>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</si>
  <si>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</si>
  <si>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</si>
  <si>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</si>
  <si>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</si>
  <si>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</si>
  <si>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</si>
  <si>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</si>
  <si>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</si>
  <si>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</si>
  <si>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</si>
  <si>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</si>
  <si>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</si>
  <si>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</si>
  <si>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</si>
  <si>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</si>
  <si>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</si>
  <si>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</si>
  <si>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</si>
  <si>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</si>
  <si>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</si>
  <si>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</si>
  <si>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</si>
  <si>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</si>
  <si>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</si>
  <si>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</si>
  <si>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</si>
  <si>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</si>
  <si>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</si>
  <si>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</si>
  <si>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</si>
  <si>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</si>
  <si>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</si>
  <si>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</si>
  <si>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</si>
  <si>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</si>
  <si>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</si>
  <si>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</si>
  <si>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</si>
  <si>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</si>
  <si>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</si>
  <si>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</si>
  <si>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</si>
  <si>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</si>
  <si>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</si>
  <si>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</si>
  <si>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</si>
  <si>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</si>
  <si>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</si>
  <si>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</si>
  <si>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</si>
  <si>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</si>
  <si>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</si>
  <si>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</si>
  <si>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</si>
  <si>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</si>
  <si>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</si>
  <si>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</si>
  <si>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</si>
  <si>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</si>
  <si>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</si>
  <si>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</si>
  <si>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</si>
  <si>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</si>
  <si>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</si>
  <si>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</si>
  <si>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</si>
  <si>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</si>
  <si>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</si>
  <si>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</si>
  <si>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</si>
  <si>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</si>
  <si>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</si>
  <si>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</si>
  <si>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</si>
  <si>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</si>
  <si>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</si>
  <si>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</si>
  <si>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</si>
  <si>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</si>
  <si>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</si>
  <si>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</si>
  <si>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</si>
  <si>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</si>
  <si>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</si>
  <si>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</si>
  <si>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</si>
  <si>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</si>
  <si>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</si>
  <si>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</si>
  <si>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</si>
  <si>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</si>
  <si>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</si>
  <si>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</si>
  <si>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</si>
  <si>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</si>
  <si>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</si>
  <si>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</si>
  <si>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</si>
  <si>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</si>
  <si>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</si>
  <si>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</si>
  <si>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</si>
  <si>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</si>
  <si>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</si>
  <si>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</si>
  <si>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</si>
  <si>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</si>
  <si>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</si>
  <si>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</si>
  <si>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</si>
  <si>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</si>
  <si>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</si>
  <si>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</si>
  <si>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</si>
  <si>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</si>
  <si>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</si>
  <si>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</si>
  <si>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</si>
  <si>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</si>
  <si>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</si>
  <si>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</si>
  <si>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</si>
  <si>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</si>
  <si>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</si>
  <si>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</si>
  <si>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</si>
  <si>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</si>
  <si>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</si>
  <si>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</si>
  <si>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</si>
  <si>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</si>
  <si>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</si>
  <si>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</si>
  <si>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</si>
  <si>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</si>
  <si>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</si>
  <si>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</si>
  <si>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</si>
  <si>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</si>
  <si>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</si>
  <si>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</si>
  <si>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</si>
  <si>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</si>
  <si>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</si>
  <si>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</si>
  <si>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</si>
  <si>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</si>
  <si>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</si>
  <si>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</si>
  <si>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</si>
  <si>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</si>
  <si>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</si>
  <si>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</si>
  <si>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</si>
  <si>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</si>
  <si>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</si>
  <si>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</si>
  <si>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</si>
  <si>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</si>
  <si>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</si>
  <si>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</si>
  <si>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</si>
  <si>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</si>
  <si>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</si>
  <si>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</si>
  <si>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</si>
  <si>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</si>
  <si>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</si>
  <si>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</si>
  <si>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</si>
  <si>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</si>
  <si>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</si>
  <si>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</si>
  <si>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</si>
  <si>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</si>
  <si>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</si>
  <si>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</si>
  <si>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</si>
  <si>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</si>
  <si>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</si>
  <si>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</si>
  <si>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</si>
  <si>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</si>
  <si>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</si>
  <si>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</si>
  <si>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</si>
  <si>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</si>
  <si>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</si>
  <si>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</si>
  <si>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</si>
  <si>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</si>
  <si>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</si>
  <si>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</si>
  <si>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</si>
  <si>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</si>
  <si>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</si>
  <si>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</si>
  <si>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</si>
  <si>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</si>
  <si>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</si>
  <si>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</si>
  <si>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</si>
  <si>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</si>
  <si>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</si>
  <si>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</si>
  <si>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</si>
  <si>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</si>
  <si>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</si>
  <si>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</si>
  <si>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</si>
  <si>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</si>
  <si>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</si>
  <si>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</si>
  <si>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</si>
  <si>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</si>
  <si>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</si>
  <si>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</si>
  <si>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</si>
  <si>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</si>
  <si>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</si>
  <si>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</si>
  <si>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</si>
  <si>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</si>
  <si>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</si>
  <si>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</si>
  <si>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</si>
  <si>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</si>
  <si>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</si>
  <si>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</si>
  <si>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</si>
  <si>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</si>
  <si>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</si>
  <si>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</si>
  <si>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</si>
  <si>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</si>
  <si>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</si>
  <si>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</si>
  <si>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</si>
  <si>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</si>
  <si>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</si>
  <si>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</si>
  <si>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</si>
  <si>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</si>
  <si>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</si>
  <si>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</si>
  <si>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</si>
  <si>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</si>
  <si>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</si>
  <si>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</si>
  <si>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</si>
  <si>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</si>
  <si>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</si>
  <si>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</si>
  <si>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</si>
  <si>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</si>
  <si>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</si>
  <si>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</si>
  <si>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</si>
  <si>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</si>
  <si>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</si>
  <si>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</si>
  <si>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</si>
  <si>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</si>
  <si>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</si>
  <si>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</si>
  <si>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</si>
  <si>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</si>
  <si>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</si>
  <si>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</si>
  <si>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</si>
  <si>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</si>
  <si>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</si>
  <si>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</si>
  <si>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</si>
  <si>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</si>
  <si>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</si>
  <si>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</si>
  <si>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</si>
  <si>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</si>
  <si>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</si>
  <si>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</si>
  <si>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</si>
  <si>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</si>
  <si>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</si>
  <si>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</si>
  <si>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</si>
  <si>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</si>
  <si>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</si>
  <si>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</si>
  <si>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</si>
  <si>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</si>
  <si>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</si>
  <si>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</si>
  <si>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</si>
  <si>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</si>
  <si>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</si>
  <si>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</si>
  <si>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</si>
  <si>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</si>
  <si>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</si>
  <si>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</si>
  <si>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</si>
  <si>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</si>
  <si>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</si>
  <si>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</si>
  <si>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</si>
  <si>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</si>
  <si>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</si>
  <si>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</si>
  <si>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</si>
  <si>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</si>
  <si>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</si>
  <si>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</si>
  <si>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</si>
  <si>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</si>
  <si>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</si>
  <si>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</si>
  <si>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</si>
  <si>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</si>
  <si>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</si>
  <si>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</si>
  <si>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</si>
  <si>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</si>
  <si>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</si>
  <si>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</si>
  <si>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</si>
  <si>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</si>
  <si>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</si>
  <si>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</si>
  <si>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</si>
  <si>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</si>
  <si>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</si>
  <si>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</si>
  <si>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</si>
  <si>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</si>
  <si>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</si>
  <si>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</si>
  <si>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</si>
  <si>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</si>
  <si>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</si>
  <si>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</si>
  <si>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</si>
  <si>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</si>
  <si>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</si>
  <si>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</si>
  <si>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</si>
  <si>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</si>
  <si>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</si>
  <si>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</si>
  <si>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</si>
  <si>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</si>
  <si>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</si>
  <si>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</si>
  <si>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</si>
  <si>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</si>
  <si>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</si>
  <si>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</si>
  <si>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</si>
  <si>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</si>
  <si>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</si>
  <si>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</si>
  <si>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</si>
  <si>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</si>
  <si>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</si>
  <si>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</si>
  <si>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</si>
  <si>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</si>
  <si>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</si>
  <si>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</si>
  <si>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</si>
  <si>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</si>
  <si>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</si>
  <si>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</si>
  <si>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</si>
  <si>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</si>
  <si>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</si>
  <si>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</si>
  <si>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</si>
  <si>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</si>
  <si>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</si>
  <si>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</si>
  <si>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</si>
  <si>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</si>
  <si>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</si>
  <si>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</si>
  <si>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</si>
  <si>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</si>
  <si>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</si>
  <si>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</si>
  <si>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</si>
  <si>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</si>
  <si>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</si>
  <si>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</si>
  <si>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</si>
  <si>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</si>
  <si>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</si>
  <si>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</si>
  <si>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</si>
  <si>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</si>
  <si>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</si>
  <si>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</si>
  <si>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</si>
  <si>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</si>
  <si>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</si>
  <si>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</si>
  <si>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</si>
  <si>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</si>
  <si>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</si>
  <si>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</si>
  <si>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</si>
  <si>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</si>
  <si>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</si>
  <si>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</si>
  <si>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</si>
  <si>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</si>
  <si>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</si>
  <si>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</si>
  <si>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</si>
  <si>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</si>
  <si>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</si>
  <si>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</si>
  <si>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</si>
  <si>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</si>
  <si>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</si>
  <si>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</si>
  <si>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</si>
  <si>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</si>
  <si>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</si>
  <si>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</si>
  <si>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</si>
  <si>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</si>
  <si>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</si>
  <si>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</si>
  <si>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</si>
  <si>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</si>
  <si>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</si>
  <si>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</si>
  <si>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</si>
  <si>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</si>
  <si>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</si>
  <si>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</si>
  <si>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</si>
  <si>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</si>
  <si>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</si>
  <si>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</si>
  <si>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</si>
  <si>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</si>
  <si>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</si>
  <si>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</si>
  <si>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</si>
  <si>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</si>
  <si>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</si>
  <si>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</si>
  <si>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</si>
  <si>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</si>
  <si>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</si>
  <si>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</si>
  <si>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</si>
  <si>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</si>
  <si>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</si>
  <si>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</si>
  <si>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</si>
  <si>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</si>
  <si>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</si>
  <si>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</si>
  <si>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</si>
  <si>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</si>
  <si>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</si>
  <si>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</si>
  <si>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</si>
  <si>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</si>
  <si>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</si>
  <si>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</si>
  <si>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</si>
  <si>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</si>
  <si>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</si>
  <si>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</si>
  <si>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</si>
  <si>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</si>
  <si>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</si>
  <si>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</si>
  <si>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</si>
  <si>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</si>
  <si>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</si>
  <si>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</si>
  <si>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</si>
  <si>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</si>
  <si>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</si>
  <si>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</si>
  <si>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</si>
  <si>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</si>
  <si>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</si>
  <si>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</si>
  <si>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</si>
  <si>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</si>
  <si>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</si>
  <si>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</si>
  <si>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</si>
  <si>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</si>
  <si>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</si>
  <si>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</si>
  <si>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</si>
  <si>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</si>
  <si>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</si>
  <si>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</si>
  <si>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</si>
  <si>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</si>
  <si>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</si>
  <si>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</si>
  <si>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</si>
  <si>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</si>
  <si>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</si>
  <si>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</si>
  <si>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</si>
  <si>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</si>
  <si>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</si>
  <si>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</si>
  <si>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</si>
  <si>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</si>
  <si>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</si>
  <si>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</si>
  <si>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</si>
  <si>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</si>
  <si>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</si>
  <si>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</si>
  <si>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</si>
  <si>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</si>
  <si>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</si>
  <si>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</si>
  <si>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</si>
  <si>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</si>
  <si>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</si>
  <si>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</si>
  <si>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</si>
  <si>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</si>
  <si>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</si>
  <si>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</si>
  <si>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</si>
  <si>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</si>
  <si>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</si>
  <si>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</si>
  <si>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</si>
  <si>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</si>
  <si>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</si>
  <si>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</si>
  <si>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</si>
  <si>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</si>
  <si>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</si>
  <si>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</si>
  <si>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</si>
  <si>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</si>
  <si>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</si>
  <si>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</si>
  <si>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</si>
  <si>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</si>
  <si>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</si>
  <si>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</si>
  <si>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</si>
  <si>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</si>
  <si>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</si>
  <si>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</si>
  <si>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</si>
  <si>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</si>
  <si>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</si>
  <si>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</si>
  <si>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</si>
  <si>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</si>
  <si>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</si>
  <si>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</si>
  <si>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</si>
  <si>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</si>
  <si>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</si>
  <si>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</si>
  <si>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</si>
  <si>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</si>
  <si>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</si>
  <si>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</si>
  <si>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</si>
  <si>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</si>
  <si>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</si>
  <si>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</si>
  <si>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</si>
  <si>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</si>
  <si>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</si>
  <si>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</si>
  <si>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</si>
  <si>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</si>
  <si>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</si>
  <si>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</si>
  <si>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</si>
  <si>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</si>
  <si>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</si>
  <si>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</si>
  <si>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</si>
  <si>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</si>
  <si>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</si>
  <si>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</si>
  <si>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</si>
  <si>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</si>
  <si>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</si>
  <si>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</si>
  <si>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</si>
  <si>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</si>
  <si>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</si>
  <si>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</si>
  <si>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</si>
  <si>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</si>
  <si>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</si>
  <si>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</si>
  <si>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</si>
  <si>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</si>
  <si>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</si>
  <si>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</si>
  <si>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</si>
  <si>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</si>
  <si>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</si>
  <si>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</si>
  <si>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</si>
  <si>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</si>
  <si>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</si>
  <si>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</si>
  <si>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</si>
  <si>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</si>
  <si>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</si>
  <si>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</si>
  <si>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</si>
  <si>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</si>
  <si>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</si>
  <si>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</si>
  <si>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</si>
  <si>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</si>
  <si>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</si>
  <si>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</si>
  <si>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</si>
  <si>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</si>
  <si>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</si>
  <si>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</si>
  <si>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</si>
  <si>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</si>
  <si>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</si>
  <si>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</si>
  <si>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</si>
  <si>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</si>
  <si>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</si>
  <si>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</si>
  <si>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</si>
  <si>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</si>
  <si>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</si>
  <si>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</si>
  <si>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</si>
  <si>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</si>
  <si>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</si>
  <si>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</si>
  <si>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</si>
  <si>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</si>
  <si>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</si>
  <si>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</si>
  <si>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</si>
  <si>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</si>
  <si>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</si>
  <si>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</si>
  <si>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</si>
  <si>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</si>
  <si>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</si>
  <si>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</si>
  <si>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</si>
  <si>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</si>
  <si>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</si>
  <si>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</si>
  <si>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</si>
  <si>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</si>
  <si>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</si>
  <si>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</si>
  <si>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</si>
  <si>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</si>
  <si>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</si>
  <si>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</si>
  <si>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</si>
  <si>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</si>
  <si>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</si>
  <si>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</si>
  <si>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</si>
  <si>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</si>
  <si>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</si>
  <si>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</si>
  <si>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</si>
  <si>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</si>
  <si>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</si>
  <si>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</si>
  <si>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</si>
  <si>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</si>
  <si>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</si>
  <si>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</si>
  <si>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</si>
  <si>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</si>
  <si>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</si>
  <si>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</si>
  <si>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</si>
  <si>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</si>
  <si>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</si>
  <si>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</si>
  <si>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</si>
  <si>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</si>
  <si>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</si>
  <si>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</si>
  <si>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</si>
  <si>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</si>
  <si>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</si>
  <si>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</si>
  <si>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</si>
  <si>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</si>
  <si>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</si>
  <si>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</si>
  <si>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</si>
  <si>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</si>
  <si>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</si>
  <si>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</si>
  <si>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</si>
  <si>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</si>
  <si>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</si>
  <si>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</si>
  <si>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</si>
  <si>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</si>
  <si>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</si>
  <si>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</si>
  <si>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</si>
  <si>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</si>
  <si>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</si>
  <si>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</si>
  <si>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</si>
  <si>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</si>
  <si>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</si>
  <si>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</si>
  <si>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</si>
  <si>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</si>
  <si>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</si>
  <si>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</si>
  <si>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</si>
  <si>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</si>
  <si>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</si>
  <si>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</si>
  <si>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</si>
  <si>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</si>
  <si>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</si>
  <si>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</si>
  <si>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</si>
  <si>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</si>
  <si>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</si>
  <si>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</si>
  <si>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</si>
  <si>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</si>
  <si>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</si>
  <si>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</si>
  <si>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</si>
  <si>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</si>
  <si>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</si>
  <si>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</si>
  <si>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</si>
  <si>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</si>
  <si>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</si>
  <si>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</si>
  <si>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</si>
  <si>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</si>
  <si>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</si>
  <si>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</si>
  <si>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</si>
  <si>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</si>
  <si>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</si>
  <si>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</si>
  <si>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</si>
  <si>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</si>
  <si>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</si>
  <si>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</si>
  <si>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</si>
  <si>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</si>
  <si>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</si>
  <si>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</si>
  <si>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</si>
  <si>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</si>
  <si>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</si>
  <si>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</si>
  <si>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</si>
  <si>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</si>
  <si>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</si>
  <si>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</si>
  <si>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</si>
  <si>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</si>
  <si>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</si>
  <si>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</si>
  <si>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</si>
  <si>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</si>
  <si>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</si>
  <si>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</si>
  <si>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</si>
  <si>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</si>
  <si>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</si>
  <si>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</si>
  <si>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</si>
  <si>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</si>
  <si>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</si>
  <si>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</si>
  <si>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</si>
  <si>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</si>
  <si>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</si>
  <si>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</si>
  <si>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</si>
  <si>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</si>
  <si>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</si>
  <si>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</si>
  <si>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</si>
  <si>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</si>
  <si>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</si>
  <si>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</si>
  <si>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</si>
  <si>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</si>
  <si>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</si>
  <si>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</si>
  <si>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</si>
  <si>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</si>
  <si>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</si>
  <si>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</si>
  <si>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</si>
  <si>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</si>
  <si>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</si>
  <si>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</si>
  <si>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</si>
  <si>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</si>
  <si>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</si>
  <si>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</si>
  <si>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</si>
  <si>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</si>
  <si>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</si>
  <si>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</si>
  <si>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</si>
  <si>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</si>
  <si>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</si>
  <si>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</si>
  <si>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</si>
  <si>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</si>
  <si>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</si>
  <si>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</si>
  <si>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</si>
  <si>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</si>
  <si>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</si>
  <si>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</si>
  <si>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</si>
  <si>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</si>
  <si>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</si>
  <si>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</si>
  <si>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</si>
  <si>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</si>
  <si>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</si>
  <si>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</si>
  <si>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</si>
  <si>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</si>
  <si>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</si>
  <si>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</si>
  <si>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</si>
  <si>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</si>
  <si>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</si>
  <si>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</si>
  <si>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</si>
  <si>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</si>
  <si>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</si>
  <si>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</si>
  <si>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</si>
  <si>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</si>
  <si>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</si>
  <si>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</si>
  <si>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</si>
  <si>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</si>
  <si>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</si>
  <si>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</si>
  <si>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</si>
  <si>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</si>
  <si>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</si>
  <si>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</si>
  <si>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</si>
  <si>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</si>
  <si>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</si>
  <si>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</si>
  <si>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</si>
  <si>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</si>
  <si>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</si>
  <si>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</si>
  <si>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</si>
  <si>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</si>
  <si>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</si>
  <si>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</si>
  <si>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</si>
  <si>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</si>
  <si>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</si>
  <si>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</si>
  <si>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</si>
  <si>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</si>
  <si>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</si>
  <si>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</si>
  <si>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</si>
  <si>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</si>
  <si>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</si>
  <si>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</si>
  <si>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</si>
  <si>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</si>
  <si>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</si>
  <si>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</si>
  <si>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</si>
  <si>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</si>
  <si>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</si>
  <si>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</si>
  <si>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</si>
  <si>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</si>
  <si>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</si>
  <si>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</si>
  <si>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</si>
  <si>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</si>
  <si>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</si>
  <si>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</si>
  <si>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</si>
  <si>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</si>
  <si>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</si>
  <si>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</si>
  <si>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</si>
  <si>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</si>
  <si>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</si>
  <si>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</si>
  <si>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</si>
  <si>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</si>
  <si>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</si>
  <si>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</si>
  <si>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</si>
  <si>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</si>
  <si>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</si>
  <si>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</si>
  <si>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</si>
  <si>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</si>
  <si>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</si>
  <si>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</si>
  <si>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</si>
  <si>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</si>
  <si>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</si>
  <si>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</si>
  <si>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</si>
  <si>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</si>
  <si>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</si>
  <si>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</si>
  <si>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</si>
  <si>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</si>
  <si>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</si>
  <si>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</si>
  <si>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</si>
  <si>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</si>
  <si>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</si>
  <si>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</si>
  <si>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</si>
  <si>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</si>
  <si>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</si>
  <si>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</si>
  <si>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</si>
  <si>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</si>
  <si>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</si>
  <si>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</si>
  <si>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</si>
  <si>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</si>
  <si>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</si>
  <si>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</si>
  <si>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</si>
  <si>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</si>
  <si>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</si>
  <si>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</si>
  <si>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</si>
  <si>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</si>
  <si>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</si>
  <si>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</si>
  <si>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</si>
  <si>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</si>
  <si>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</si>
  <si>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</si>
  <si>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</si>
  <si>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</si>
  <si>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</si>
  <si>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</si>
  <si>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</si>
  <si>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</si>
  <si>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</si>
  <si>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</si>
  <si>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</si>
  <si>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</si>
  <si>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</si>
  <si>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</si>
  <si>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</si>
  <si>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</si>
  <si>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</si>
  <si>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</si>
  <si>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</si>
  <si>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</si>
  <si>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</si>
  <si>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</si>
  <si>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</si>
  <si>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</si>
  <si>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</si>
  <si>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</si>
  <si>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</si>
  <si>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</si>
  <si>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</si>
  <si>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</si>
  <si>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</si>
  <si>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</si>
  <si>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</si>
  <si>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</si>
  <si>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</si>
  <si>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</si>
  <si>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</si>
  <si>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</si>
  <si>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</si>
  <si>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</si>
  <si>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</si>
  <si>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</si>
  <si>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</si>
  <si>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</si>
  <si>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</si>
  <si>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</si>
  <si>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</si>
  <si>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</si>
  <si>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</si>
  <si>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</si>
  <si>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</si>
  <si>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</si>
  <si>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</si>
  <si>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</si>
  <si>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</si>
  <si>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</si>
  <si>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</si>
  <si>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</si>
  <si>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</si>
  <si>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</si>
  <si>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</si>
  <si>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</si>
  <si>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</si>
  <si>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</si>
  <si>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</si>
  <si>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</si>
  <si>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</si>
  <si>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</si>
  <si>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</si>
  <si>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</si>
  <si>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</si>
  <si>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</si>
  <si>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</si>
  <si>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</si>
  <si>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</si>
  <si>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</si>
  <si>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</si>
  <si>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</si>
  <si>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</si>
  <si>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</si>
  <si>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</si>
  <si>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</si>
  <si>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</si>
  <si>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</si>
  <si>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</si>
  <si>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</si>
  <si>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</si>
  <si>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</si>
  <si>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</si>
  <si>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</si>
  <si>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</si>
  <si>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</si>
  <si>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</si>
  <si>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</si>
  <si>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</si>
  <si>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</si>
  <si>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</si>
  <si>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</si>
  <si>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</si>
  <si>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</si>
  <si>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</si>
  <si>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</si>
  <si>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</si>
  <si>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</si>
  <si>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</si>
  <si>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</si>
  <si>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</si>
  <si>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</si>
  <si>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</si>
  <si>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</si>
  <si>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</si>
  <si>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</si>
  <si>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</si>
  <si>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</si>
  <si>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</si>
  <si>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</si>
  <si>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</si>
  <si>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</si>
  <si>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</si>
  <si>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</si>
  <si>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</si>
  <si>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</si>
  <si>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</si>
  <si>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</si>
  <si>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</si>
  <si>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</si>
  <si>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</si>
  <si>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</si>
  <si>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</si>
  <si>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</si>
  <si>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</si>
  <si>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</si>
  <si>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</si>
  <si>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</si>
  <si>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</si>
  <si>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</si>
  <si>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</si>
  <si>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</si>
  <si>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</si>
  <si>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</si>
  <si>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</si>
  <si>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</si>
  <si>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</si>
  <si>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</si>
  <si>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</si>
  <si>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</si>
  <si>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</si>
  <si>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</si>
  <si>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</si>
  <si>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</si>
  <si>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</si>
  <si>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</si>
  <si>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</si>
  <si>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</si>
  <si>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</si>
  <si>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</si>
  <si>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</si>
  <si>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</si>
  <si>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</si>
  <si>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</si>
  <si>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</si>
  <si>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</si>
  <si>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</si>
  <si>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</si>
  <si>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</si>
  <si>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</si>
  <si>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</si>
  <si>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</si>
  <si>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</si>
  <si>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</si>
  <si>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</si>
  <si>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</si>
  <si>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</si>
  <si>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</si>
  <si>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</si>
  <si>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</si>
  <si>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</si>
  <si>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</si>
  <si>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</si>
  <si>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</si>
  <si>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</si>
  <si>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</si>
  <si>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</si>
  <si>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</si>
  <si>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</si>
  <si>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</si>
  <si>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</si>
  <si>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</si>
  <si>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</si>
  <si>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</si>
  <si>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</si>
  <si>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</si>
  <si>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</si>
  <si>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</si>
  <si>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</si>
  <si>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</si>
  <si>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</si>
  <si>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</si>
  <si>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</si>
  <si>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</si>
  <si>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</si>
  <si>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</si>
  <si>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</si>
  <si>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</si>
  <si>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</si>
  <si>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</si>
  <si>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</si>
  <si>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</si>
  <si>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</si>
  <si>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</si>
  <si>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</si>
  <si>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</si>
  <si>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</si>
  <si>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</si>
  <si>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</si>
  <si>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</si>
  <si>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</si>
  <si>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</si>
  <si>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</si>
  <si>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</si>
  <si>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</si>
  <si>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</si>
  <si>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</si>
  <si>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</si>
  <si>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</si>
  <si>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</si>
  <si>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</si>
  <si>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</si>
  <si>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</si>
  <si>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</si>
  <si>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</si>
  <si>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</si>
  <si>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</si>
  <si>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</si>
  <si>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</si>
  <si>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</si>
  <si>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</si>
  <si>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</si>
  <si>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</si>
  <si>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</si>
  <si>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</si>
  <si>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</si>
  <si>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</si>
  <si>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</si>
  <si>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</si>
  <si>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</si>
  <si>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</si>
  <si>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</si>
  <si>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</si>
  <si>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</si>
  <si>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</si>
  <si>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</si>
  <si>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</si>
  <si>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</si>
  <si>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</si>
  <si>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</si>
  <si>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</si>
  <si>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</si>
  <si>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</si>
  <si>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</si>
  <si>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</si>
  <si>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</si>
  <si>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</si>
  <si>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</si>
  <si>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</si>
  <si>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</si>
  <si>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</si>
  <si>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</si>
  <si>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</si>
  <si>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</si>
  <si>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</si>
  <si>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</si>
  <si>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</si>
  <si>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</si>
  <si>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</si>
  <si>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</si>
  <si>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</si>
  <si>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</si>
  <si>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</si>
  <si>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</si>
  <si>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</si>
  <si>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</si>
  <si>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</si>
  <si>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</si>
  <si>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</si>
  <si>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</si>
  <si>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</si>
  <si>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</si>
  <si>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</si>
  <si>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</si>
  <si>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</si>
  <si>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</si>
  <si>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</si>
  <si>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</si>
  <si>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</si>
  <si>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</si>
  <si>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</si>
  <si>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</si>
  <si>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</si>
  <si>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</si>
  <si>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</si>
  <si>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</si>
  <si>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</si>
  <si>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</si>
  <si>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</si>
  <si>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</si>
  <si>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</si>
  <si>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</si>
  <si>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</si>
  <si>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</si>
  <si>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</si>
  <si>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</si>
  <si>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</si>
  <si>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</si>
  <si>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</si>
  <si>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</si>
  <si>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</si>
  <si>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</si>
  <si>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</si>
  <si>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</si>
  <si>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</si>
  <si>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</si>
  <si>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</si>
  <si>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</si>
  <si>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</si>
  <si>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</si>
  <si>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</si>
  <si>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</si>
  <si>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</si>
  <si>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</si>
  <si>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</si>
  <si>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</si>
  <si>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</si>
  <si>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</si>
  <si>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</si>
  <si>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</si>
  <si>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</si>
  <si>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</si>
  <si>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</si>
  <si>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</si>
  <si>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</si>
  <si>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</si>
  <si>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</si>
  <si>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</si>
  <si>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</si>
  <si>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</si>
  <si>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</si>
  <si>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</si>
  <si>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</si>
  <si>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</si>
  <si>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</si>
  <si>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</si>
  <si>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</si>
  <si>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</si>
  <si>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</si>
  <si>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</si>
  <si>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</si>
  <si>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</si>
  <si>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</si>
  <si>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</si>
  <si>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</si>
  <si>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</si>
  <si>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</si>
  <si>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</si>
  <si>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</si>
  <si>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</si>
  <si>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</si>
  <si>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</si>
  <si>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</si>
  <si>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</si>
  <si>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</si>
  <si>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</si>
  <si>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</si>
  <si>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</si>
  <si>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</si>
  <si>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</si>
  <si>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</si>
  <si>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</si>
  <si>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</si>
  <si>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</si>
  <si>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</si>
  <si>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</si>
  <si>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</si>
  <si>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</si>
  <si>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</si>
  <si>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</si>
  <si>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</si>
  <si>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</si>
  <si>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</si>
  <si>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</si>
  <si>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</si>
  <si>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</si>
  <si>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</si>
  <si>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</si>
  <si>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</si>
  <si>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</si>
  <si>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</si>
  <si>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</si>
  <si>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</si>
  <si>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</si>
  <si>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</si>
  <si>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</si>
  <si>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</si>
  <si>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</si>
  <si>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</si>
  <si>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</si>
  <si>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</si>
  <si>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</si>
  <si>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</si>
  <si>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</si>
  <si>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</si>
  <si>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</si>
  <si>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</si>
  <si>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</si>
  <si>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</si>
  <si>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</si>
  <si>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</si>
  <si>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</si>
  <si>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</si>
  <si>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</si>
  <si>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</si>
  <si>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</si>
  <si>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</si>
  <si>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</si>
  <si>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</si>
  <si>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</si>
  <si>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</si>
  <si>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</si>
  <si>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</si>
  <si>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</si>
  <si>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</si>
  <si>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</si>
  <si>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</si>
  <si>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</si>
  <si>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</si>
  <si>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</si>
  <si>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</si>
  <si>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</si>
  <si>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</si>
  <si>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</si>
  <si>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</si>
  <si>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</si>
  <si>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</si>
  <si>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</si>
  <si>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</si>
  <si>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</si>
  <si>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</si>
  <si>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</si>
  <si>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</si>
  <si>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</si>
  <si>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</si>
  <si>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</si>
  <si>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</si>
  <si>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</si>
  <si>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</si>
  <si>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</si>
  <si>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</si>
  <si>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</si>
  <si>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</si>
  <si>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</si>
  <si>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</si>
  <si>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</si>
  <si>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</si>
  <si>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</si>
  <si>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</si>
  <si>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</si>
  <si>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</si>
  <si>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</si>
  <si>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</si>
  <si>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</si>
  <si>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</si>
  <si>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</si>
  <si>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</si>
  <si>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</si>
  <si>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</si>
  <si>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</si>
  <si>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</si>
  <si>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</si>
  <si>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</si>
  <si>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</si>
  <si>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</si>
  <si>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</si>
  <si>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</si>
  <si>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</si>
  <si>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</si>
  <si>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</si>
  <si>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</si>
  <si>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</si>
  <si>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</si>
  <si>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</si>
  <si>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</si>
  <si>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</si>
  <si>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</si>
  <si>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</si>
  <si>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</si>
  <si>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</si>
  <si>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</si>
  <si>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</si>
  <si>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</si>
  <si>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</si>
  <si>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</si>
  <si>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</si>
  <si>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</si>
  <si>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</si>
  <si>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</si>
  <si>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</si>
  <si>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</si>
  <si>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</si>
  <si>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</si>
  <si>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</si>
  <si>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</si>
  <si>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</si>
  <si>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</si>
  <si>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</si>
  <si>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</si>
  <si>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</si>
  <si>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</si>
  <si>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</si>
  <si>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</si>
  <si>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</si>
  <si>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</si>
  <si>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</si>
  <si>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</si>
  <si>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</si>
  <si>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</si>
  <si>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</si>
  <si>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</si>
  <si>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</si>
  <si>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</si>
  <si>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</si>
  <si>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</si>
  <si>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</si>
  <si>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</si>
  <si>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</si>
  <si>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</si>
  <si>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</si>
  <si>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</si>
  <si>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</si>
  <si>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</si>
  <si>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</si>
  <si>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</si>
  <si>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</si>
  <si>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</si>
  <si>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</si>
  <si>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</si>
  <si>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</si>
  <si>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</si>
  <si>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</si>
  <si>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</si>
  <si>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</si>
  <si>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</si>
  <si>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</si>
  <si>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</si>
  <si>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</si>
  <si>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</si>
  <si>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</si>
  <si>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</si>
  <si>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</si>
  <si>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</si>
  <si>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</si>
  <si>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</si>
  <si>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</si>
  <si>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</si>
  <si>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</si>
  <si>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</si>
  <si>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</si>
  <si>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</si>
  <si>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</si>
  <si>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</si>
  <si>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</si>
  <si>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</si>
  <si>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</si>
  <si>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</si>
  <si>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</si>
  <si>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</si>
  <si>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</si>
  <si>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</si>
  <si>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</si>
  <si>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</si>
  <si>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</si>
  <si>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</si>
  <si>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</si>
  <si>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</si>
  <si>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</si>
  <si>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</si>
  <si>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</si>
  <si>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</si>
  <si>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</si>
  <si>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</si>
  <si>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</si>
  <si>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</si>
  <si>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</si>
  <si>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</si>
  <si>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</si>
  <si>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</si>
  <si>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</si>
  <si>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</si>
  <si>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</si>
  <si>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</si>
  <si>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</si>
  <si>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</si>
  <si>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</si>
  <si>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</si>
  <si>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</si>
  <si>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</si>
  <si>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</si>
  <si>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</si>
  <si>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</si>
  <si>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</si>
  <si>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</si>
  <si>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</si>
  <si>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</si>
  <si>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</si>
  <si>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</si>
  <si>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</si>
  <si>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</si>
  <si>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</si>
  <si>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</si>
  <si>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</si>
  <si>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</si>
  <si>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</si>
  <si>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</si>
  <si>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</si>
  <si>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</si>
  <si>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</si>
  <si>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</si>
  <si>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</si>
  <si>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</si>
  <si>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</si>
  <si>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</si>
  <si>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</si>
  <si>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</si>
  <si>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</si>
  <si>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</si>
  <si>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</si>
  <si>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</si>
  <si>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</si>
  <si>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</si>
  <si>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</si>
  <si>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</si>
  <si>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</si>
  <si>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</si>
  <si>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</si>
  <si>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</si>
  <si>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</si>
  <si>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</si>
  <si>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</si>
  <si>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</si>
  <si>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</si>
  <si>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</si>
  <si>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</si>
  <si>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</si>
  <si>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</si>
  <si>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</si>
  <si>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</si>
  <si>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</si>
  <si>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</si>
  <si>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</si>
  <si>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</si>
  <si>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</si>
  <si>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</si>
  <si>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</si>
  <si>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</si>
  <si>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</si>
  <si>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</si>
  <si>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</si>
  <si>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</si>
  <si>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</si>
  <si>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</si>
  <si>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</si>
  <si>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</si>
  <si>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</si>
  <si>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</si>
  <si>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</si>
  <si>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</si>
  <si>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</si>
  <si>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</si>
  <si>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</si>
  <si>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</si>
  <si>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</si>
  <si>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</si>
  <si>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</si>
  <si>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</si>
  <si>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</si>
  <si>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</si>
  <si>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</si>
  <si>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</si>
  <si>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</si>
  <si>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</si>
  <si>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</si>
  <si>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</si>
  <si>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</si>
  <si>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</si>
  <si>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</si>
  <si>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</si>
  <si>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</si>
  <si>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</si>
  <si>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</si>
  <si>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</si>
  <si>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</si>
  <si>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</si>
  <si>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</si>
  <si>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</si>
  <si>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</si>
  <si>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</si>
  <si>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</si>
  <si>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</si>
  <si>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</si>
  <si>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</si>
  <si>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</si>
  <si>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</si>
  <si>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</si>
  <si>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</si>
  <si>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</si>
  <si>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</si>
  <si>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</si>
  <si>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</si>
  <si>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</si>
  <si>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</si>
  <si>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</si>
  <si>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</si>
  <si>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</si>
  <si>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</si>
  <si>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</si>
  <si>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</si>
  <si>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</si>
  <si>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</si>
  <si>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</si>
  <si>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</si>
  <si>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</si>
  <si>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</si>
  <si>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</si>
  <si>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</si>
  <si>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</si>
  <si>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</si>
  <si>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</si>
  <si>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</si>
  <si>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</si>
  <si>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</si>
  <si>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</si>
  <si>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</si>
  <si>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</si>
  <si>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</si>
  <si>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</si>
  <si>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</si>
  <si>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</si>
  <si>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</si>
  <si>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</si>
  <si>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</si>
  <si>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</si>
  <si>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</si>
  <si>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</si>
  <si>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</si>
  <si>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</si>
  <si>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</si>
  <si>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</si>
  <si>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</si>
  <si>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</si>
  <si>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</si>
  <si>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</si>
  <si>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</si>
  <si>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</si>
  <si>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</si>
  <si>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</si>
  <si>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</si>
  <si>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</si>
  <si>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</si>
  <si>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</si>
  <si>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</si>
  <si>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</si>
  <si>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</si>
  <si>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</si>
  <si>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</si>
  <si>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</si>
  <si>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</si>
  <si>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</si>
  <si>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</si>
  <si>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</si>
  <si>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</si>
  <si>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</si>
  <si>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</si>
  <si>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</si>
  <si>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</si>
  <si>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</si>
  <si>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</si>
  <si>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</si>
  <si>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</si>
  <si>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</si>
  <si>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</si>
  <si>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</si>
  <si>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</si>
  <si>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</si>
  <si>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</si>
  <si>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</si>
  <si>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</si>
  <si>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</si>
  <si>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</si>
  <si>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</si>
  <si>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</si>
  <si>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</si>
  <si>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</si>
  <si>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</si>
  <si>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</si>
  <si>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</si>
  <si>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</si>
  <si>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</si>
  <si>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</si>
  <si>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</si>
  <si>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</si>
  <si>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</si>
  <si>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</si>
  <si>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</si>
  <si>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</si>
  <si>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</si>
  <si>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</si>
  <si>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</si>
  <si>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</si>
  <si>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</si>
  <si>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</si>
  <si>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</si>
  <si>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</si>
  <si>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</si>
  <si>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</si>
  <si>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</si>
  <si>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</si>
  <si>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</si>
  <si>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</si>
  <si>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</si>
  <si>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</si>
  <si>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</si>
  <si>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</si>
  <si>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</si>
  <si>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</si>
  <si>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</si>
  <si>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</si>
  <si>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</si>
  <si>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</si>
  <si>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</si>
  <si>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</si>
  <si>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</si>
  <si>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</si>
  <si>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</si>
  <si>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</si>
  <si>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</si>
  <si>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</si>
  <si>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</si>
  <si>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</si>
  <si>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</si>
  <si>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</si>
  <si>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</si>
  <si>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</si>
  <si>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</si>
  <si>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</si>
  <si>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</si>
  <si>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</si>
  <si>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</si>
  <si>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</si>
  <si>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</si>
  <si>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</si>
  <si>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</si>
  <si>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</si>
  <si>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</si>
  <si>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</si>
  <si>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</si>
  <si>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</si>
  <si>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</si>
  <si>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</si>
  <si>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</si>
  <si>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</si>
  <si>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</si>
  <si>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</si>
  <si>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</si>
  <si>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</si>
  <si>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</si>
  <si>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</si>
  <si>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</si>
  <si>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</si>
  <si>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</si>
  <si>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</si>
  <si>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</si>
  <si>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</si>
  <si>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</si>
  <si>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</si>
  <si>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</si>
  <si>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</si>
  <si>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</si>
  <si>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</si>
  <si>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</si>
  <si>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</si>
  <si>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</si>
  <si>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</si>
  <si>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</si>
  <si>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</si>
  <si>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</si>
  <si>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</si>
  <si>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</si>
  <si>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</si>
  <si>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</si>
  <si>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</si>
  <si>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</si>
  <si>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</si>
  <si>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</si>
  <si>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</si>
  <si>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</si>
  <si>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</si>
  <si>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</si>
  <si>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</si>
  <si>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</si>
  <si>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</si>
  <si>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</si>
  <si>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</si>
  <si>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</si>
  <si>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</si>
  <si>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</si>
  <si>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</si>
  <si>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</si>
  <si>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</si>
  <si>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</si>
  <si>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</si>
  <si>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</si>
  <si>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</si>
  <si>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</si>
  <si>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</si>
  <si>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</si>
  <si>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</si>
  <si>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</si>
  <si>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</si>
  <si>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</si>
  <si>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</si>
  <si>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</si>
  <si>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</si>
  <si>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</si>
  <si>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</si>
  <si>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</si>
  <si>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</si>
  <si>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</si>
  <si>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</si>
  <si>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</si>
  <si>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</si>
  <si>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</si>
  <si>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</si>
  <si>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</si>
  <si>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</si>
  <si>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</si>
  <si>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</si>
  <si>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</si>
  <si>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</si>
  <si>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</si>
  <si>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</si>
  <si>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</si>
  <si>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</si>
  <si>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</si>
  <si>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</si>
  <si>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</si>
  <si>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</si>
  <si>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</si>
  <si>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</si>
  <si>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</si>
  <si>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</si>
  <si>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</si>
  <si>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</si>
  <si>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</si>
  <si>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</si>
  <si>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</si>
  <si>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</si>
  <si>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</si>
  <si>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</si>
  <si>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</si>
  <si>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</si>
  <si>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</si>
  <si>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</si>
  <si>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</si>
  <si>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</si>
  <si>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</si>
  <si>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</si>
  <si>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</si>
  <si>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</si>
  <si>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</si>
  <si>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</si>
  <si>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</si>
  <si>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</si>
  <si>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</si>
  <si>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</si>
  <si>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</si>
  <si>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</si>
  <si>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</si>
  <si>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</si>
  <si>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</si>
  <si>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</si>
  <si>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</si>
  <si>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</si>
  <si>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</si>
  <si>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</si>
  <si>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</si>
  <si>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</si>
  <si>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</si>
  <si>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</si>
  <si>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</si>
  <si>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</si>
  <si>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</si>
  <si>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</si>
  <si>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</si>
  <si>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</si>
  <si>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</si>
  <si>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</si>
  <si>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</si>
  <si>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</si>
  <si>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</si>
  <si>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</si>
  <si>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</si>
  <si>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</si>
  <si>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</si>
  <si>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</si>
  <si>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</si>
  <si>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</si>
  <si>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</si>
  <si>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</si>
  <si>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</si>
  <si>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</si>
  <si>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</si>
  <si>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</si>
  <si>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</si>
  <si>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</si>
  <si>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</si>
  <si>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</si>
  <si>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</si>
  <si>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</si>
  <si>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</si>
  <si>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</si>
  <si>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</si>
  <si>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</si>
  <si>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</si>
  <si>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</si>
  <si>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</si>
  <si>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</si>
  <si>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</si>
  <si>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</si>
  <si>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</si>
  <si>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</si>
  <si>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</si>
  <si>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</si>
  <si>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</si>
  <si>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</si>
  <si>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</si>
  <si>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</si>
  <si>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</si>
  <si>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</si>
  <si>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</si>
  <si>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</si>
  <si>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</si>
  <si>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</si>
  <si>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</si>
  <si>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</si>
  <si>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</si>
  <si>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</si>
  <si>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</si>
  <si>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</si>
  <si>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</si>
  <si>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</si>
  <si>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</si>
  <si>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</si>
  <si>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</si>
  <si>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</si>
  <si>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</si>
  <si>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</si>
  <si>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</si>
  <si>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</si>
  <si>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</si>
  <si>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</si>
  <si>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</si>
  <si>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</si>
  <si>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</si>
  <si>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</si>
  <si>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</si>
  <si>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</si>
  <si>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</si>
  <si>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</si>
  <si>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</si>
  <si>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</si>
  <si>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</si>
  <si>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</si>
  <si>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</si>
  <si>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</si>
  <si>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</si>
  <si>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</si>
  <si>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</si>
  <si>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</si>
  <si>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</si>
  <si>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</si>
  <si>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</si>
  <si>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</si>
  <si>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</si>
  <si>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</si>
  <si>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</si>
  <si>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</si>
  <si>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</si>
  <si>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</si>
  <si>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</si>
  <si>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</si>
  <si>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</si>
  <si>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</si>
  <si>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</si>
  <si>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</si>
  <si>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</si>
  <si>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</si>
  <si>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</si>
  <si>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</si>
  <si>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</si>
  <si>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</si>
  <si>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</si>
  <si>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</si>
  <si>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</si>
  <si>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</si>
  <si>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</si>
  <si>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</si>
  <si>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</si>
  <si>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</si>
  <si>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</si>
  <si>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</si>
  <si>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</si>
  <si>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</si>
  <si>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</si>
  <si>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</si>
  <si>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</si>
  <si>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</si>
  <si>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</si>
  <si>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</si>
  <si>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</si>
  <si>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</si>
  <si>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</si>
  <si>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</si>
  <si>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</si>
  <si>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</si>
  <si>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</si>
  <si>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</si>
  <si>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</si>
  <si>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</si>
  <si>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</si>
  <si>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</si>
  <si>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</si>
  <si>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</si>
  <si>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</si>
  <si>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</si>
  <si>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</si>
  <si>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</si>
  <si>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</si>
  <si>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</si>
  <si>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</si>
  <si>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</si>
  <si>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</si>
  <si>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</si>
  <si>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</si>
  <si>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</si>
  <si>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</si>
  <si>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</si>
  <si>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</si>
  <si>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</si>
  <si>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</si>
  <si>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</si>
  <si>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</si>
  <si>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</si>
  <si>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</si>
  <si>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</si>
  <si>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</si>
  <si>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</si>
  <si>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</si>
  <si>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</si>
  <si>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</si>
  <si>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</si>
  <si>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</si>
  <si>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</si>
  <si>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</si>
  <si>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</si>
  <si>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</si>
  <si>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</si>
  <si>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</si>
  <si>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</si>
  <si>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</si>
  <si>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</si>
  <si>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</si>
  <si>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</si>
  <si>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</si>
  <si>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</si>
  <si>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</si>
  <si>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</si>
  <si>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</si>
  <si>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</si>
  <si>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</si>
  <si>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</si>
  <si>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</si>
  <si>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</si>
  <si>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</si>
  <si>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</si>
  <si>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</si>
  <si>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</si>
  <si>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</si>
  <si>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</si>
  <si>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</si>
  <si>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</si>
  <si>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</si>
  <si>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</si>
  <si>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</si>
  <si>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</si>
  <si>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</si>
  <si>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</si>
  <si>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</si>
  <si>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</si>
  <si>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</si>
  <si>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</si>
  <si>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</si>
  <si>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</si>
  <si>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</si>
  <si>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</si>
  <si>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</si>
  <si>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</si>
  <si>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</si>
  <si>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</si>
  <si>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</si>
  <si>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</si>
  <si>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</si>
  <si>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</si>
  <si>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</si>
  <si>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</si>
  <si>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</si>
  <si>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</si>
  <si>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</si>
  <si>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</si>
  <si>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</si>
  <si>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</si>
  <si>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</si>
  <si>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</si>
  <si>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</si>
  <si>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</si>
  <si>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</si>
  <si>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</si>
  <si>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</si>
  <si>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</si>
  <si>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</si>
  <si>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</si>
  <si>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</si>
  <si>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</si>
  <si>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</si>
  <si>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</si>
  <si>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</si>
  <si>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</si>
  <si>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</si>
  <si>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</si>
  <si>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</si>
  <si>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</si>
  <si>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</si>
  <si>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</si>
  <si>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</si>
  <si>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</si>
  <si>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</si>
  <si>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</si>
  <si>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</si>
  <si>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</si>
  <si>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</si>
  <si>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</si>
  <si>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</si>
  <si>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</si>
  <si>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</si>
  <si>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</si>
  <si>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</si>
  <si>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</si>
  <si>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</si>
  <si>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</si>
  <si>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</si>
  <si>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</si>
  <si>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</si>
  <si>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</si>
  <si>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</si>
  <si>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</si>
  <si>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</si>
  <si>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</si>
  <si>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</si>
  <si>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</si>
  <si>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</si>
  <si>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</si>
  <si>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</si>
  <si>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</si>
  <si>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</si>
  <si>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</si>
  <si>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</si>
  <si>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</si>
  <si>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</si>
  <si>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</si>
  <si>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</si>
  <si>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</si>
  <si>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</si>
  <si>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</si>
  <si>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</si>
  <si>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</si>
  <si>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</si>
  <si>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</si>
  <si>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</si>
  <si>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</si>
  <si>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</si>
  <si>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</si>
  <si>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</si>
  <si>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</si>
  <si>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</si>
  <si>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</si>
  <si>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</si>
  <si>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</si>
  <si>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</si>
  <si>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</si>
  <si>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</si>
  <si>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</si>
  <si>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</si>
  <si>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</si>
  <si>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</si>
  <si>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</si>
  <si>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</si>
  <si>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</si>
  <si>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</si>
  <si>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</si>
  <si>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</si>
  <si>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</si>
  <si>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</si>
  <si>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</si>
  <si>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</si>
  <si>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</si>
  <si>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</si>
  <si>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</si>
  <si>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</si>
  <si>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</si>
  <si>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</si>
  <si>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</si>
  <si>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</si>
  <si>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</si>
  <si>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</si>
  <si>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</si>
  <si>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</si>
  <si>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</si>
  <si>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</si>
  <si>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</si>
  <si>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</si>
  <si>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</si>
  <si>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</si>
  <si>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</si>
  <si>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</si>
  <si>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</si>
  <si>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</si>
  <si>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</si>
  <si>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</si>
  <si>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</si>
  <si>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</si>
  <si>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</si>
  <si>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</si>
  <si>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</si>
  <si>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</si>
  <si>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</si>
  <si>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</si>
  <si>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</si>
  <si>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</si>
  <si>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</si>
  <si>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</si>
  <si>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</si>
  <si>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</si>
  <si>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</si>
  <si>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</si>
  <si>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</si>
  <si>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</si>
  <si>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</si>
  <si>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</si>
  <si>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</si>
  <si>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</si>
  <si>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</si>
  <si>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</si>
  <si>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</si>
  <si>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</si>
  <si>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</si>
  <si>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</si>
  <si>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</si>
  <si>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</si>
  <si>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</si>
  <si>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</si>
  <si>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</si>
  <si>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</si>
  <si>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</si>
  <si>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</si>
  <si>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</si>
  <si>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</si>
  <si>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</si>
  <si>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</si>
  <si>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</si>
  <si>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</si>
  <si>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</si>
  <si>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</si>
  <si>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</si>
  <si>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</si>
  <si>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</si>
  <si>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</si>
  <si>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</si>
  <si>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</si>
  <si>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</si>
  <si>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</si>
  <si>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</si>
  <si>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</si>
  <si>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</si>
  <si>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</si>
  <si>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</si>
  <si>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</si>
  <si>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</si>
  <si>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</si>
  <si>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</si>
  <si>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</si>
  <si>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</si>
  <si>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</si>
  <si>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</si>
  <si>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</si>
  <si>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</si>
  <si>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</si>
  <si>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</si>
  <si>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</si>
  <si>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</si>
  <si>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</si>
  <si>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</si>
  <si>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</si>
  <si>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</si>
  <si>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</si>
  <si>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</si>
  <si>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</si>
  <si>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</si>
  <si>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</si>
  <si>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</si>
  <si>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</si>
  <si>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</si>
  <si>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</si>
  <si>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</si>
  <si>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</si>
  <si>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</si>
  <si>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</si>
  <si>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</si>
  <si>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</si>
  <si>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</si>
  <si>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</si>
  <si>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</si>
  <si>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</si>
  <si>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</si>
  <si>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</si>
  <si>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</si>
  <si>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</si>
  <si>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</si>
  <si>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</si>
  <si>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</si>
  <si>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</si>
  <si>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</si>
  <si>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</si>
  <si>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</si>
  <si>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</si>
  <si>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</si>
  <si>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</si>
  <si>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</si>
  <si>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</si>
  <si>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</si>
  <si>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</si>
  <si>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</si>
  <si>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</si>
  <si>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</si>
  <si>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</si>
  <si>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</si>
  <si>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</si>
  <si>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</si>
  <si>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</si>
  <si>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</si>
  <si>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</si>
  <si>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</si>
  <si>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</si>
  <si>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</si>
  <si>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</si>
  <si>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</si>
  <si>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</si>
  <si>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</si>
  <si>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</si>
  <si>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</si>
  <si>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</si>
  <si>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</si>
  <si>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</si>
  <si>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</si>
  <si>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</si>
  <si>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</si>
  <si>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</si>
  <si>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</si>
  <si>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</si>
  <si>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</si>
  <si>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</si>
  <si>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</si>
  <si>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</si>
  <si>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</si>
  <si>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</si>
  <si>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</si>
  <si>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</si>
  <si>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</si>
  <si>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</si>
  <si>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</si>
  <si>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</si>
  <si>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</si>
  <si>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</si>
  <si>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</si>
  <si>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</si>
  <si>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</si>
  <si>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</si>
  <si>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</si>
  <si>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</si>
  <si>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</si>
  <si>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</si>
  <si>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</si>
  <si>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</si>
  <si>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</si>
  <si>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</si>
  <si>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</si>
  <si>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</si>
  <si>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</si>
  <si>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</si>
  <si>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</si>
  <si>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</si>
  <si>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</si>
  <si>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</si>
  <si>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</si>
  <si>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</si>
  <si>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</si>
  <si>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</si>
  <si>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</si>
  <si>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</si>
  <si>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</si>
  <si>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</si>
  <si>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</si>
  <si>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</si>
  <si>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</si>
  <si>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</si>
  <si>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</si>
  <si>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</si>
  <si>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</si>
  <si>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</si>
  <si>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</si>
  <si>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</si>
  <si>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</si>
  <si>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</si>
  <si>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</si>
  <si>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</si>
  <si>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</si>
  <si>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</si>
  <si>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</si>
  <si>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</si>
  <si>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</si>
  <si>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</si>
  <si>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</si>
  <si>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</si>
  <si>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</si>
  <si>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</si>
  <si>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</si>
  <si>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</si>
  <si>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</si>
  <si>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</si>
  <si>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</si>
  <si>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</si>
  <si>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</si>
  <si>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</si>
  <si>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</si>
  <si>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</si>
  <si>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</si>
  <si>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</si>
  <si>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</si>
  <si>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</si>
  <si>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</si>
  <si>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</si>
  <si>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</si>
  <si>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</si>
  <si>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</si>
  <si>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</si>
  <si>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</si>
  <si>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</si>
  <si>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</si>
  <si>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</si>
  <si>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</si>
  <si>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</si>
  <si>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</si>
  <si>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</si>
  <si>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</si>
  <si>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</si>
  <si>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</si>
  <si>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</si>
  <si>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</si>
  <si>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</si>
  <si>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</si>
  <si>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</si>
  <si>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</si>
  <si>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</si>
  <si>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</si>
  <si>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</si>
  <si>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</si>
  <si>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</si>
  <si>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</si>
  <si>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</si>
  <si>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</si>
  <si>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</si>
  <si>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</si>
  <si>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</si>
  <si>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</si>
  <si>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</si>
  <si>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</si>
  <si>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</si>
  <si>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</si>
  <si>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</si>
  <si>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</si>
  <si>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</si>
  <si>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</si>
  <si>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</si>
  <si>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</si>
  <si>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</si>
  <si>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</si>
  <si>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</si>
  <si>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</si>
  <si>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</si>
  <si>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</si>
  <si>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</si>
  <si>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</si>
  <si>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</si>
  <si>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</si>
  <si>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</si>
  <si>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</si>
  <si>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</si>
  <si>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</si>
  <si>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</si>
  <si>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</si>
  <si>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</si>
  <si>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</si>
  <si>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</si>
  <si>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</si>
  <si>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</si>
  <si>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</si>
  <si>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</si>
  <si>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</si>
  <si>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</si>
  <si>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</si>
  <si>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</si>
  <si>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</si>
  <si>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</si>
  <si>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</si>
  <si>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</si>
  <si>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</si>
  <si>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</si>
  <si>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</si>
  <si>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</si>
  <si>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</si>
  <si>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</si>
  <si>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</si>
  <si>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</si>
  <si>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</si>
  <si>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</si>
  <si>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</si>
  <si>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</si>
  <si>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</si>
  <si>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</si>
  <si>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</si>
  <si>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</si>
  <si>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</si>
  <si>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</si>
  <si>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</si>
  <si>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</si>
  <si>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</si>
  <si>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</si>
  <si>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</si>
  <si>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</si>
  <si>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</si>
  <si>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</si>
  <si>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</si>
  <si>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</si>
  <si>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</si>
  <si>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</si>
  <si>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</si>
  <si>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</si>
  <si>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</si>
  <si>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</si>
  <si>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</si>
  <si>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</si>
  <si>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</si>
  <si>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</si>
  <si>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</si>
  <si>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</si>
  <si>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</si>
  <si>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</si>
  <si>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</si>
  <si>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</si>
  <si>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</si>
  <si>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</si>
  <si>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</si>
  <si>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</si>
  <si>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</si>
  <si>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</si>
  <si>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</si>
  <si>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</si>
  <si>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</si>
  <si>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</si>
  <si>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</si>
  <si>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</si>
  <si>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</si>
  <si>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</si>
  <si>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</si>
  <si>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</si>
  <si>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</si>
  <si>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</si>
  <si>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</si>
  <si>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</si>
  <si>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</si>
  <si>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</si>
  <si>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</si>
  <si>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</si>
  <si>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</si>
  <si>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</si>
  <si>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</si>
  <si>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</si>
  <si>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</si>
  <si>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</si>
  <si>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</si>
  <si>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</si>
  <si>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</si>
  <si>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</si>
  <si>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</si>
  <si>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</si>
  <si>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</si>
  <si>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</si>
  <si>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</si>
  <si>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</si>
  <si>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</si>
  <si>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</si>
  <si>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</si>
  <si>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</si>
  <si>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</si>
  <si>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</si>
  <si>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</si>
  <si>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</si>
  <si>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</si>
  <si>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</si>
  <si>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</si>
  <si>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</si>
  <si>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</si>
  <si>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</si>
  <si>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</si>
  <si>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</si>
  <si>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</si>
  <si>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</si>
  <si>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</si>
  <si>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</si>
  <si>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</si>
  <si>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</si>
  <si>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</si>
  <si>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</si>
  <si>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</si>
  <si>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</si>
  <si>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</si>
  <si>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</si>
  <si>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</si>
  <si>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</si>
  <si>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</si>
  <si>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</si>
  <si>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</si>
  <si>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</si>
  <si>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</si>
  <si>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</si>
  <si>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</si>
  <si>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</si>
  <si>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</si>
  <si>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</si>
  <si>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</si>
  <si>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</si>
  <si>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</si>
  <si>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</si>
  <si>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</si>
  <si>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</si>
  <si>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</si>
  <si>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</si>
  <si>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</si>
  <si>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</si>
  <si>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</si>
  <si>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</si>
  <si>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</si>
  <si>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</si>
  <si>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</si>
  <si>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</si>
  <si>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</si>
  <si>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</si>
  <si>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</si>
  <si>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</si>
  <si>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</si>
  <si>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</si>
  <si>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</si>
  <si>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</si>
  <si>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</si>
  <si>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</si>
  <si>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</si>
  <si>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</si>
  <si>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</si>
  <si>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</si>
  <si>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</si>
  <si>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</si>
  <si>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</si>
  <si>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</si>
  <si>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</si>
  <si>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</si>
  <si>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</si>
  <si>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</si>
  <si>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</si>
  <si>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</si>
  <si>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</si>
  <si>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</si>
  <si>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</si>
  <si>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</si>
  <si>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</si>
  <si>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</si>
  <si>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</si>
  <si>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</si>
  <si>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</si>
  <si>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</si>
  <si>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</si>
  <si>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</si>
  <si>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</si>
  <si>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</si>
  <si>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</si>
  <si>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</si>
  <si>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</si>
  <si>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</si>
  <si>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</si>
  <si>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</si>
  <si>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</si>
  <si>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</si>
  <si>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</si>
  <si>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</si>
  <si>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</si>
  <si>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</si>
  <si>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</si>
  <si>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</si>
  <si>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</si>
  <si>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</si>
  <si>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</si>
  <si>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</si>
  <si>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</si>
  <si>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</si>
  <si>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</si>
  <si>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</si>
  <si>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</si>
  <si>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</si>
  <si>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</si>
  <si>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</si>
  <si>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</si>
  <si>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</si>
  <si>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</si>
  <si>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</si>
  <si>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</si>
  <si>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</si>
  <si>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</si>
  <si>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</si>
  <si>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</si>
  <si>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</si>
  <si>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</si>
  <si>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</si>
  <si>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</si>
  <si>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</si>
  <si>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</si>
  <si>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</si>
  <si>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</si>
  <si>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</si>
  <si>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</si>
  <si>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</si>
  <si>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</si>
  <si>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</si>
  <si>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</si>
  <si>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</si>
  <si>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</si>
  <si>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</si>
  <si>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</si>
  <si>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</si>
  <si>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</si>
  <si>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</si>
  <si>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</si>
  <si>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</si>
  <si>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</si>
  <si>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</si>
  <si>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</si>
  <si>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</si>
  <si>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</si>
  <si>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</si>
  <si>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</si>
  <si>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</si>
  <si>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</si>
  <si>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</si>
  <si>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</si>
  <si>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</si>
  <si>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</si>
  <si>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</si>
  <si>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</si>
  <si>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</si>
  <si>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</si>
  <si>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</si>
  <si>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</si>
  <si>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</si>
  <si>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</si>
  <si>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</si>
  <si>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</si>
  <si>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</si>
  <si>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</si>
  <si>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</si>
  <si>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</si>
  <si>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</si>
  <si>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</si>
  <si>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</si>
  <si>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</si>
  <si>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</si>
  <si>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</si>
  <si>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</si>
  <si>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</si>
  <si>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</si>
  <si>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</si>
  <si>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</si>
  <si>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</si>
  <si>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</si>
  <si>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</si>
  <si>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</si>
  <si>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</si>
  <si>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</si>
  <si>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</si>
  <si>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</si>
  <si>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</si>
  <si>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</si>
  <si>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</si>
  <si>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</si>
  <si>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</si>
  <si>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</si>
  <si>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</si>
  <si>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</si>
  <si>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</si>
  <si>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</si>
  <si>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</si>
  <si>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</si>
  <si>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</si>
  <si>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</si>
  <si>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</si>
  <si>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</si>
  <si>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</si>
  <si>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</si>
  <si>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</si>
  <si>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</si>
  <si>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</si>
  <si>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</si>
  <si>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</si>
  <si>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</si>
  <si>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</si>
  <si>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</si>
  <si>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</si>
  <si>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</si>
  <si>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</si>
  <si>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</si>
  <si>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</si>
  <si>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</si>
  <si>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</si>
  <si>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</si>
  <si>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</si>
  <si>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</si>
  <si>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</si>
  <si>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</si>
  <si>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</si>
  <si>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</si>
  <si>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</si>
  <si>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</si>
  <si>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</si>
  <si>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</si>
  <si>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</si>
  <si>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</si>
  <si>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</si>
  <si>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</si>
  <si>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</si>
  <si>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</si>
  <si>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</si>
  <si>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</si>
  <si>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</si>
  <si>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</si>
  <si>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</si>
  <si>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</si>
  <si>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</si>
  <si>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</si>
  <si>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</si>
  <si>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</si>
  <si>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</si>
  <si>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</si>
  <si>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</si>
  <si>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</si>
  <si>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</si>
  <si>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</si>
  <si>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</si>
  <si>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</si>
  <si>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</si>
  <si>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</si>
  <si>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</si>
  <si>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</si>
  <si>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</si>
  <si>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</si>
  <si>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</si>
  <si>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</si>
  <si>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</si>
  <si>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</si>
  <si>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</si>
  <si>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</si>
  <si>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</si>
  <si>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</si>
  <si>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</si>
  <si>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</si>
  <si>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</si>
  <si>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</si>
  <si>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</si>
  <si>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</si>
  <si>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</si>
  <si>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</si>
  <si>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</si>
  <si>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</si>
  <si>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</si>
  <si>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</si>
  <si>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</si>
  <si>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</si>
  <si>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</si>
  <si>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</si>
  <si>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</si>
  <si>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</si>
  <si>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</si>
  <si>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</si>
  <si>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</si>
  <si>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</si>
  <si>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</si>
  <si>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</si>
  <si>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</si>
  <si>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</si>
  <si>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</si>
  <si>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</si>
  <si>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</si>
  <si>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</si>
  <si>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</si>
  <si>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</si>
  <si>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</si>
  <si>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</si>
  <si>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</si>
  <si>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</si>
  <si>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</si>
  <si>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</si>
  <si>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</si>
  <si>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</si>
  <si>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</si>
  <si>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</si>
  <si>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</si>
  <si>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</si>
  <si>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</si>
  <si>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</si>
  <si>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</si>
  <si>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</si>
  <si>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</si>
  <si>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</si>
  <si>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</si>
  <si>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</si>
  <si>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</si>
  <si>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</si>
  <si>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</si>
  <si>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</si>
  <si>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</si>
  <si>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</si>
  <si>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</si>
  <si>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</si>
  <si>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</si>
  <si>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</si>
  <si>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</si>
  <si>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</si>
  <si>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</si>
  <si>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</si>
  <si>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</si>
  <si>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</si>
  <si>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</si>
  <si>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</si>
  <si>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</si>
  <si>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</si>
  <si>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</si>
  <si>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</si>
  <si>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</si>
  <si>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</si>
  <si>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</si>
  <si>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</si>
  <si>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</si>
  <si>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</si>
  <si>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</si>
  <si>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</si>
  <si>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</si>
  <si>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</si>
  <si>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</si>
  <si>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</si>
  <si>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</si>
  <si>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</si>
  <si>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</si>
  <si>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</si>
  <si>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</si>
  <si>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</si>
  <si>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</si>
  <si>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</si>
  <si>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</si>
  <si>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</si>
  <si>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</si>
  <si>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</si>
  <si>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</si>
  <si>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</si>
  <si>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</si>
  <si>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</si>
  <si>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</si>
  <si>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</si>
  <si>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</si>
  <si>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</si>
  <si>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</si>
  <si>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</si>
  <si>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</si>
  <si>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</si>
  <si>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</si>
  <si>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</si>
  <si>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</si>
  <si>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</si>
  <si>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</si>
  <si>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</si>
  <si>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</si>
  <si>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</si>
  <si>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</si>
  <si>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</si>
  <si>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</si>
  <si>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</si>
  <si>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</si>
  <si>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</si>
  <si>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</si>
  <si>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</si>
  <si>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</si>
  <si>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</si>
  <si>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</si>
  <si>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</si>
  <si>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</si>
  <si>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</si>
  <si>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</si>
  <si>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</si>
  <si>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</si>
  <si>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</si>
  <si>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</si>
  <si>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</si>
  <si>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</si>
  <si>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</si>
  <si>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</si>
  <si>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</si>
  <si>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</si>
  <si>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</si>
  <si>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</si>
  <si>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</si>
  <si>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</si>
  <si>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</si>
  <si>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</si>
  <si>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</si>
  <si>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</si>
  <si>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</si>
  <si>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</si>
  <si>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</si>
  <si>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</si>
  <si>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</si>
  <si>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</si>
  <si>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</si>
  <si>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</si>
  <si>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</si>
  <si>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</si>
  <si>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</si>
  <si>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</si>
  <si>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</si>
  <si>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</si>
  <si>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</si>
  <si>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</si>
  <si>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</si>
  <si>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</si>
  <si>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</si>
  <si>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</si>
  <si>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</si>
  <si>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</si>
  <si>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</si>
  <si>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</si>
  <si>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</si>
  <si>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</si>
  <si>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</si>
  <si>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</si>
  <si>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</si>
  <si>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</si>
  <si>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</si>
  <si>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</si>
  <si>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</si>
  <si>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</si>
  <si>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</si>
  <si>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</si>
  <si>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</si>
  <si>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</si>
  <si>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</si>
  <si>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</si>
  <si>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</si>
  <si>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</si>
  <si>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</si>
  <si>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</si>
  <si>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</si>
  <si>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</si>
  <si>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</si>
  <si>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</si>
  <si>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</si>
  <si>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</si>
  <si>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</si>
  <si>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</si>
  <si>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</si>
  <si>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</si>
  <si>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</si>
  <si>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</si>
  <si>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</si>
  <si>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</si>
  <si>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</si>
  <si>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</si>
  <si>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</si>
  <si>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</si>
  <si>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</si>
  <si>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</si>
  <si>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</si>
  <si>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</si>
  <si>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</si>
  <si>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</si>
  <si>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</si>
  <si>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</si>
  <si>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</si>
  <si>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</si>
  <si>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</si>
  <si>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</si>
  <si>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</si>
  <si>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</si>
  <si>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</si>
  <si>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</si>
  <si>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</si>
  <si>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</si>
  <si>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</si>
  <si>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</si>
  <si>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</si>
  <si>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</si>
  <si>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</si>
  <si>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</si>
  <si>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</si>
  <si>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</si>
  <si>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</si>
  <si>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</si>
  <si>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</si>
  <si>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</si>
  <si>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</si>
  <si>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</si>
  <si>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</si>
  <si>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</si>
  <si>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</si>
  <si>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</si>
  <si>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</si>
  <si>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</si>
  <si>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</si>
  <si>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</si>
  <si>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</si>
  <si>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</si>
  <si>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</si>
  <si>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</si>
  <si>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</si>
  <si>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</si>
  <si>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</si>
  <si>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</si>
  <si>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</si>
  <si>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</si>
  <si>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</si>
  <si>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</si>
  <si>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</si>
  <si>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</si>
  <si>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</si>
  <si>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</si>
  <si>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</si>
  <si>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</si>
  <si>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</si>
  <si>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</si>
  <si>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</si>
  <si>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</si>
  <si>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</si>
  <si>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</si>
  <si>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</si>
  <si>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</si>
  <si>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</si>
  <si>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</si>
  <si>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</si>
  <si>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</si>
  <si>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</si>
  <si>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</si>
  <si>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</si>
  <si>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</si>
  <si>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</si>
  <si>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</si>
  <si>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</si>
  <si>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</si>
  <si>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</si>
  <si>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</si>
  <si>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</si>
  <si>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</si>
  <si>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</si>
  <si>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</si>
  <si>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</si>
  <si>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</si>
  <si>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</si>
  <si>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</si>
  <si>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</si>
  <si>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</si>
  <si>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</si>
  <si>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</si>
  <si>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</si>
  <si>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</si>
  <si>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</si>
  <si>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</si>
  <si>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</si>
  <si>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</si>
  <si>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</si>
  <si>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</si>
  <si>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</si>
  <si>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</si>
  <si>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</si>
  <si>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</si>
  <si>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</si>
  <si>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</si>
  <si>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</si>
  <si>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</si>
  <si>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</si>
  <si>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</si>
  <si>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</si>
  <si>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</si>
  <si>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</si>
  <si>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</si>
  <si>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</si>
  <si>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</si>
  <si>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</si>
  <si>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</si>
  <si>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</si>
  <si>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</si>
  <si>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</si>
  <si>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</si>
  <si>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</si>
  <si>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</si>
  <si>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</si>
  <si>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</si>
  <si>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</si>
  <si>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</si>
  <si>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</si>
  <si>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</si>
  <si>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</si>
  <si>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</si>
  <si>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</si>
  <si>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</si>
  <si>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</si>
  <si>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</si>
  <si>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</si>
  <si>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</si>
  <si>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</si>
  <si>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</si>
  <si>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</si>
  <si>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</si>
  <si>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</si>
  <si>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</si>
  <si>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</si>
  <si>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</si>
  <si>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</si>
  <si>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</si>
  <si>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</si>
  <si>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</si>
  <si>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</si>
  <si>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</si>
  <si>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</si>
  <si>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</si>
  <si>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</si>
  <si>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</si>
  <si>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</si>
  <si>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</si>
  <si>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</si>
  <si>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</si>
  <si>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</si>
  <si>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</si>
  <si>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</si>
  <si>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</si>
  <si>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</si>
  <si>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</si>
  <si>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</si>
  <si>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</si>
  <si>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</si>
  <si>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</si>
  <si>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</si>
  <si>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</si>
  <si>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</si>
  <si>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</si>
  <si>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</si>
  <si>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</si>
  <si>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</si>
  <si>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</si>
  <si>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</si>
  <si>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</si>
  <si>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</si>
  <si>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</si>
  <si>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</si>
  <si>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</si>
  <si>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</si>
  <si>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</si>
  <si>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</si>
  <si>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</si>
  <si>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</si>
  <si>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</si>
  <si>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</si>
  <si>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</si>
  <si>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</si>
  <si>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</si>
  <si>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</si>
  <si>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</si>
  <si>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</si>
  <si>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</si>
  <si>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</si>
  <si>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</si>
  <si>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</si>
  <si>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</si>
  <si>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</si>
  <si>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</si>
  <si>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</si>
  <si>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</si>
  <si>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</si>
  <si>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</si>
  <si>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</si>
  <si>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</si>
  <si>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</si>
  <si>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</si>
  <si>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</si>
  <si>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</si>
  <si>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</si>
  <si>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</si>
  <si>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</si>
  <si>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</si>
  <si>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</si>
  <si>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</si>
  <si>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</si>
  <si>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</si>
  <si>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</si>
  <si>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</si>
  <si>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</si>
  <si>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</si>
  <si>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</si>
  <si>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</si>
  <si>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</si>
  <si>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</si>
  <si>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</si>
  <si>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</si>
  <si>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</si>
  <si>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</si>
  <si>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</si>
  <si>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</si>
  <si>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</si>
  <si>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</si>
  <si>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</si>
  <si>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</si>
  <si>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</si>
  <si>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</si>
  <si>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</si>
  <si>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</si>
  <si>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</si>
  <si>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</si>
  <si>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</si>
  <si>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</si>
  <si>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</si>
  <si>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</si>
  <si>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</si>
  <si>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</si>
  <si>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</si>
  <si>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</si>
  <si>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</si>
  <si>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</si>
  <si>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</si>
  <si>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</si>
  <si>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</si>
  <si>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</si>
  <si>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</si>
  <si>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</si>
  <si>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</si>
  <si>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</si>
  <si>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</si>
  <si>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</si>
  <si>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</si>
  <si>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</si>
  <si>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</si>
  <si>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</si>
  <si>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</si>
  <si>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</si>
  <si>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</si>
  <si>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</si>
  <si>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</si>
  <si>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</si>
  <si>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</si>
  <si>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</si>
  <si>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</si>
  <si>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</si>
  <si>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</si>
  <si>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</si>
  <si>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</si>
  <si>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</si>
  <si>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</si>
  <si>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</si>
  <si>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</si>
  <si>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</si>
  <si>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</si>
  <si>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</si>
  <si>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</si>
  <si>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</si>
  <si>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</si>
  <si>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</si>
  <si>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</si>
  <si>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</si>
  <si>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</si>
  <si>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</si>
  <si>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</si>
  <si>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</si>
  <si>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</si>
  <si>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</si>
  <si>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</si>
  <si>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</si>
  <si>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</si>
  <si>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</si>
  <si>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</si>
  <si>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</si>
  <si>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</si>
  <si>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</si>
  <si>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</si>
  <si>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</si>
  <si>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</si>
  <si>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</si>
  <si>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</si>
  <si>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</si>
  <si>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</si>
  <si>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</si>
  <si>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</si>
  <si>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</si>
  <si>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</si>
  <si>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</si>
  <si>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</si>
  <si>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</si>
  <si>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</si>
  <si>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</si>
  <si>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</si>
  <si>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</si>
  <si>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</si>
  <si>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</si>
  <si>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</si>
  <si>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</si>
  <si>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</si>
  <si>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</si>
  <si>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</si>
  <si>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</si>
  <si>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</si>
  <si>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</si>
  <si>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</si>
  <si>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</si>
  <si>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</si>
  <si>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</si>
  <si>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</si>
  <si>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</si>
  <si>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</si>
  <si>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</si>
  <si>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</si>
  <si>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</si>
  <si>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</si>
  <si>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</si>
  <si>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</si>
  <si>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</si>
  <si>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</si>
  <si>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</si>
  <si>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</si>
  <si>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</si>
  <si>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</si>
  <si>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</si>
  <si>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</si>
  <si>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</si>
  <si>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</si>
  <si>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</si>
  <si>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</si>
  <si>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</si>
  <si>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</si>
  <si>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</si>
  <si>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</si>
  <si>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</si>
  <si>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</si>
  <si>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</si>
  <si>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</si>
  <si>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</si>
  <si>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</si>
  <si>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</si>
  <si>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</si>
  <si>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</si>
  <si>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</si>
  <si>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</si>
  <si>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</si>
  <si>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</si>
  <si>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</si>
  <si>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</si>
  <si>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</si>
  <si>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</si>
  <si>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</si>
  <si>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</si>
  <si>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</si>
  <si>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</si>
  <si>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</si>
  <si>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</si>
  <si>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</si>
  <si>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</si>
  <si>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</si>
  <si>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</si>
  <si>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</si>
  <si>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</si>
  <si>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</si>
  <si>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</si>
  <si>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</si>
  <si>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</si>
  <si>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</si>
  <si>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</si>
  <si>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</si>
  <si>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</si>
  <si>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</si>
  <si>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</si>
  <si>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</si>
  <si>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</si>
  <si>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</si>
  <si>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</si>
  <si>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</si>
  <si>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</si>
  <si>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</si>
  <si>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</si>
  <si>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</si>
  <si>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</si>
  <si>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</si>
  <si>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</si>
  <si>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</si>
  <si>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</si>
  <si>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</si>
  <si>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</si>
  <si>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</si>
  <si>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</si>
  <si>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</si>
  <si>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</si>
  <si>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</si>
  <si>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</si>
  <si>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</si>
  <si>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</si>
  <si>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</si>
  <si>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</si>
  <si>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</si>
  <si>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</si>
  <si>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</si>
  <si>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</si>
  <si>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</si>
  <si>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</si>
  <si>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</si>
  <si>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</si>
  <si>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</si>
  <si>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</si>
  <si>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</si>
  <si>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</si>
  <si>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</si>
  <si>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</si>
  <si>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</si>
  <si>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</si>
  <si>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</si>
  <si>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</si>
  <si>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</si>
  <si>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</si>
  <si>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</si>
  <si>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</si>
  <si>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</si>
  <si>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</si>
  <si>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</si>
  <si>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</si>
  <si>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</si>
  <si>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</si>
  <si>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</si>
  <si>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</si>
  <si>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</si>
  <si>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</si>
  <si>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</si>
  <si>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</si>
  <si>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</si>
  <si>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</si>
  <si>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</si>
  <si>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</si>
  <si>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</si>
  <si>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</si>
  <si>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</si>
  <si>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</si>
  <si>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</si>
  <si>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</si>
  <si>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</si>
  <si>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</si>
  <si>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</si>
  <si>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</si>
  <si>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</si>
  <si>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</si>
  <si>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</si>
  <si>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</si>
  <si>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</si>
  <si>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</si>
  <si>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</si>
  <si>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</si>
  <si>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</si>
  <si>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</si>
  <si>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</si>
  <si>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</si>
  <si>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</si>
  <si>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</si>
  <si>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</si>
  <si>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</si>
  <si>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</si>
  <si>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</si>
  <si>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</si>
  <si>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</si>
  <si>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</si>
  <si>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</si>
  <si>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</si>
  <si>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</si>
  <si>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</si>
  <si>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</si>
  <si>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</si>
  <si>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</si>
  <si>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</si>
  <si>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</si>
  <si>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</si>
  <si>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</si>
  <si>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</si>
  <si>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</si>
  <si>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</si>
  <si>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</si>
  <si>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</si>
  <si>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</si>
  <si>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</si>
  <si>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</si>
  <si>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</si>
  <si>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</si>
  <si>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</si>
  <si>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</si>
  <si>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</si>
  <si>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</si>
  <si>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</si>
  <si>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</si>
  <si>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</si>
  <si>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</si>
  <si>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</si>
  <si>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</si>
  <si>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</si>
  <si>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</si>
  <si>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</si>
  <si>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</si>
  <si>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</si>
  <si>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</si>
  <si>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</si>
  <si>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</si>
  <si>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</si>
  <si>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</si>
  <si>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</si>
  <si>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</si>
  <si>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</si>
  <si>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</si>
  <si>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</si>
  <si>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</si>
  <si>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</si>
  <si>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</si>
  <si>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</si>
  <si>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</si>
  <si>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</si>
  <si>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</si>
  <si>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</si>
  <si>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</si>
  <si>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</si>
  <si>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</si>
  <si>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</si>
  <si>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</si>
  <si>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</si>
  <si>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</si>
  <si>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</si>
  <si>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</si>
  <si>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</si>
  <si>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</si>
  <si>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</si>
  <si>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</si>
  <si>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</si>
  <si>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</si>
  <si>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</si>
  <si>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</si>
  <si>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</si>
  <si>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</si>
  <si>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</si>
  <si>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</si>
  <si>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</si>
  <si>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</si>
  <si>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</si>
  <si>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</si>
  <si>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</si>
  <si>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</si>
  <si>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</si>
  <si>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</si>
  <si>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</si>
  <si>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</si>
  <si>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</si>
  <si>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</si>
  <si>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</si>
  <si>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</si>
  <si>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</si>
  <si>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</si>
  <si>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</si>
  <si>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</si>
  <si>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</si>
  <si>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</si>
  <si>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</si>
  <si>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</si>
  <si>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</si>
  <si>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</si>
  <si>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</si>
  <si>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</si>
  <si>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</si>
  <si>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</si>
  <si>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</si>
  <si>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</si>
  <si>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</si>
  <si>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</si>
  <si>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</si>
  <si>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</si>
  <si>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</si>
  <si>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</si>
  <si>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</si>
  <si>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</si>
  <si>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</si>
  <si>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</si>
  <si>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</si>
  <si>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</si>
  <si>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</si>
  <si>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</si>
  <si>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</si>
  <si>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</si>
  <si>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</si>
  <si>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</si>
  <si>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</si>
  <si>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</si>
  <si>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</si>
  <si>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</si>
  <si>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</si>
  <si>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</si>
  <si>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</si>
  <si>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</si>
  <si>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</si>
  <si>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</si>
  <si>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</si>
  <si>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</si>
  <si>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</si>
  <si>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</si>
  <si>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</si>
  <si>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</si>
  <si>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</si>
  <si>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</si>
  <si>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</si>
  <si>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</si>
  <si>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</si>
  <si>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</si>
  <si>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</si>
  <si>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</si>
  <si>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</si>
  <si>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</si>
  <si>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</si>
  <si>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</si>
  <si>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</si>
  <si>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</si>
  <si>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</si>
  <si>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</si>
  <si>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</si>
  <si>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</si>
  <si>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</si>
  <si>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</si>
  <si>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</si>
  <si>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</si>
  <si>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</si>
  <si>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</si>
  <si>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</si>
  <si>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</si>
  <si>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</si>
  <si>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</si>
  <si>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</si>
  <si>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</si>
  <si>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</si>
  <si>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</si>
  <si>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</si>
  <si>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</si>
  <si>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</si>
  <si>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</si>
  <si>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</si>
  <si>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</si>
  <si>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</si>
  <si>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</si>
  <si>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</si>
  <si>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</si>
  <si>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</si>
  <si>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</si>
  <si>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</si>
  <si>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</si>
  <si>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</si>
  <si>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</si>
  <si>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</si>
  <si>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</si>
  <si>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</si>
  <si>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</si>
  <si>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</si>
  <si>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</si>
  <si>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</si>
  <si>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</si>
  <si>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</si>
  <si>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</si>
  <si>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</si>
  <si>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</si>
  <si>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</si>
  <si>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</si>
  <si>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</si>
  <si>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</si>
  <si>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</si>
  <si>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</si>
  <si>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</si>
  <si>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</si>
  <si>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</si>
  <si>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</si>
  <si>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</si>
  <si>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</si>
  <si>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</si>
  <si>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</si>
  <si>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</si>
  <si>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</si>
  <si>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</si>
  <si>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</si>
  <si>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</si>
  <si>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</si>
  <si>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</si>
  <si>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</si>
  <si>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</si>
  <si>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</si>
  <si>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</si>
  <si>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</si>
  <si>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</si>
  <si>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</si>
  <si>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</si>
  <si>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</si>
  <si>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</si>
  <si>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</si>
  <si>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</si>
  <si>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</si>
  <si>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</si>
  <si>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</si>
  <si>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</si>
  <si>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</si>
  <si>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</si>
  <si>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</si>
  <si>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</si>
  <si>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</si>
  <si>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</si>
  <si>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</si>
  <si>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</si>
  <si>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</si>
  <si>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</si>
  <si>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</si>
  <si>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</si>
  <si>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</si>
  <si>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</si>
  <si>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</si>
  <si>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</si>
  <si>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</si>
  <si>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</si>
  <si>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</si>
  <si>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</si>
  <si>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</si>
  <si>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</si>
  <si>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</si>
  <si>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</si>
  <si>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</si>
  <si>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</si>
  <si>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</si>
  <si>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</si>
  <si>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</si>
  <si>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</si>
  <si>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</si>
  <si>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</si>
  <si>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</si>
  <si>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</si>
  <si>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</si>
  <si>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</si>
  <si>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</si>
  <si>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</si>
  <si>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</si>
  <si>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</si>
  <si>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</si>
  <si>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</si>
  <si>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</si>
  <si>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</si>
  <si>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</si>
  <si>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</si>
  <si>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</si>
  <si>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</si>
  <si>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</si>
  <si>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</si>
  <si>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</si>
  <si>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</si>
  <si>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</si>
  <si>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</si>
  <si>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</si>
  <si>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</si>
  <si>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</si>
  <si>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</si>
  <si>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</si>
  <si>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</si>
  <si>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</si>
  <si>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</si>
  <si>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</si>
  <si>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</si>
  <si>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</si>
  <si>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</si>
  <si>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</si>
  <si>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</si>
  <si>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</si>
  <si>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</si>
  <si>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</si>
  <si>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</si>
  <si>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</si>
  <si>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</si>
  <si>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</si>
  <si>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</si>
  <si>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</si>
  <si>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</si>
  <si>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</si>
  <si>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</si>
  <si>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</si>
  <si>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</si>
  <si>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</si>
  <si>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</si>
  <si>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</si>
  <si>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</si>
  <si>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</si>
  <si>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</si>
  <si>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</si>
  <si>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</si>
  <si>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</si>
  <si>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</si>
  <si>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</si>
  <si>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</si>
  <si>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</si>
  <si>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</si>
  <si>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</si>
  <si>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</si>
  <si>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</si>
  <si>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</si>
  <si>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</si>
  <si>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</si>
  <si>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</si>
  <si>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</si>
  <si>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</si>
  <si>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</si>
  <si>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</si>
  <si>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</si>
  <si>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</si>
  <si>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</si>
  <si>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</si>
  <si>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</si>
  <si>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</si>
  <si>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</si>
  <si>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</si>
  <si>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</si>
  <si>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</si>
  <si>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</si>
  <si>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</si>
  <si>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</si>
  <si>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</si>
  <si>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</si>
  <si>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</si>
  <si>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</si>
  <si>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</si>
  <si>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</si>
  <si>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</si>
  <si>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</si>
  <si>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</si>
  <si>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</si>
  <si>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</si>
  <si>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</si>
  <si>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</si>
  <si>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</si>
  <si>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</si>
  <si>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</si>
  <si>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</si>
  <si>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</si>
  <si>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</si>
  <si>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</si>
  <si>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</si>
  <si>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</si>
  <si>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</si>
  <si>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</si>
  <si>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</si>
  <si>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</si>
  <si>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</si>
  <si>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</si>
  <si>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</si>
  <si>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</si>
  <si>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</si>
  <si>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</si>
  <si>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</si>
  <si>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</si>
  <si>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</si>
  <si>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</si>
  <si>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</si>
  <si>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</si>
  <si>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</si>
  <si>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</si>
  <si>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</si>
  <si>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</si>
  <si>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</si>
  <si>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</si>
  <si>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</si>
  <si>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</si>
  <si>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</si>
  <si>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</si>
  <si>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</si>
  <si>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</si>
  <si>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</si>
  <si>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</si>
  <si>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</si>
  <si>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</si>
  <si>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</si>
  <si>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</si>
  <si>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</si>
  <si>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</si>
  <si>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</si>
  <si>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</si>
  <si>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</si>
  <si>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</si>
  <si>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</si>
  <si>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</si>
  <si>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</si>
  <si>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</si>
  <si>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</si>
  <si>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</si>
  <si>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</si>
  <si>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</si>
  <si>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</si>
  <si>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</si>
  <si>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</si>
  <si>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</si>
  <si>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</si>
  <si>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</si>
  <si>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</si>
  <si>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</si>
  <si>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</si>
  <si>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</si>
  <si>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</si>
  <si>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</si>
  <si>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</si>
  <si>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</si>
  <si>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</si>
  <si>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</si>
  <si>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</si>
  <si>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</si>
  <si>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</si>
  <si>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</si>
  <si>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</si>
  <si>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</si>
  <si>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</si>
  <si>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</si>
  <si>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</si>
  <si>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</si>
  <si>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</si>
  <si>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</si>
  <si>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</si>
  <si>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</si>
  <si>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</si>
  <si>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</si>
  <si>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</si>
  <si>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</si>
  <si>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</si>
  <si>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</si>
  <si>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</si>
  <si>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</si>
  <si>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</si>
  <si>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</si>
  <si>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</si>
  <si>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</si>
  <si>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</si>
  <si>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</si>
  <si>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</si>
  <si>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</si>
  <si>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</si>
  <si>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</si>
  <si>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</si>
  <si>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</si>
  <si>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</si>
  <si>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</si>
  <si>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</si>
  <si>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</si>
  <si>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</si>
  <si>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</si>
  <si>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</si>
  <si>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</si>
  <si>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</si>
  <si>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</si>
  <si>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</si>
  <si>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</si>
  <si>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</si>
  <si>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</si>
  <si>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</si>
  <si>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</si>
  <si>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</si>
  <si>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</si>
  <si>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</si>
  <si>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</si>
  <si>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</si>
  <si>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</si>
  <si>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</si>
  <si>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</si>
  <si>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</si>
  <si>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</si>
  <si>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</si>
  <si>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</si>
  <si>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</si>
  <si>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</si>
  <si>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</si>
  <si>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</si>
  <si>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</si>
  <si>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</si>
  <si>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</si>
  <si>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</si>
  <si>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</si>
  <si>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</si>
  <si>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</si>
  <si>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</si>
  <si>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</si>
  <si>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</si>
  <si>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</si>
  <si>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</si>
  <si>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</si>
  <si>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</si>
  <si>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</si>
  <si>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</si>
  <si>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</si>
  <si>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</si>
  <si>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</si>
  <si>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</si>
  <si>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</si>
  <si>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</si>
  <si>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</si>
  <si>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</si>
  <si>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</si>
  <si>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</si>
  <si>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</si>
  <si>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</si>
  <si>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</si>
  <si>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</si>
  <si>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</si>
  <si>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</si>
  <si>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</si>
  <si>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</si>
  <si>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</si>
  <si>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</si>
  <si>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</si>
  <si>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</si>
  <si>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</si>
  <si>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</si>
  <si>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</si>
  <si>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</si>
  <si>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</si>
  <si>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</si>
  <si>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</si>
  <si>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</si>
  <si>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</si>
  <si>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</si>
  <si>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</si>
  <si>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</si>
  <si>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</si>
  <si>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</si>
  <si>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</si>
  <si>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</si>
  <si>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</si>
  <si>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</si>
  <si>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</si>
  <si>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</si>
  <si>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</si>
  <si>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</si>
  <si>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</si>
  <si>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</si>
  <si>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</si>
  <si>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</si>
  <si>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</si>
  <si>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</si>
  <si>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</si>
  <si>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</si>
  <si>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</si>
  <si>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</si>
  <si>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</si>
  <si>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</si>
  <si>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</si>
  <si>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</si>
  <si>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</si>
  <si>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</si>
  <si>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</si>
  <si>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</si>
  <si>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</si>
  <si>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</si>
  <si>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</si>
  <si>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</si>
  <si>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</si>
  <si>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</si>
  <si>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</si>
  <si>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</si>
  <si>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</si>
  <si>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</si>
  <si>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</si>
  <si>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</si>
  <si>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</si>
  <si>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</si>
  <si>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</si>
  <si>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</si>
  <si>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</si>
  <si>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</si>
  <si>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</si>
  <si>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</si>
  <si>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</si>
  <si>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</si>
  <si>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</si>
  <si>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</si>
  <si>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</si>
  <si>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</si>
  <si>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</si>
  <si>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</si>
  <si>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</si>
  <si>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</si>
  <si>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</si>
  <si>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</si>
  <si>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</si>
  <si>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</si>
  <si>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</si>
  <si>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</si>
  <si>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</si>
  <si>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</si>
  <si>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</si>
  <si>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</si>
  <si>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</si>
  <si>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</si>
  <si>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</si>
  <si>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</si>
  <si>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</si>
  <si>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</si>
  <si>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</si>
  <si>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</si>
  <si>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</si>
  <si>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</si>
  <si>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</si>
  <si>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</si>
  <si>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</si>
  <si>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</si>
  <si>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</si>
  <si>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</si>
  <si>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</si>
  <si>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</si>
  <si>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</si>
  <si>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</si>
  <si>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</si>
  <si>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</si>
  <si>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</si>
  <si>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</si>
  <si>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</si>
  <si>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</si>
  <si>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</si>
  <si>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</si>
  <si>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</si>
  <si>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</si>
  <si>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</si>
  <si>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</si>
  <si>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</si>
  <si>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</si>
  <si>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</si>
  <si>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</si>
  <si>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</si>
  <si>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</si>
  <si>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</si>
  <si>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</si>
  <si>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</si>
  <si>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</si>
  <si>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</si>
  <si>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</si>
  <si>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</si>
  <si>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</si>
  <si>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</si>
  <si>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</si>
  <si>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</si>
  <si>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</si>
  <si>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</si>
  <si>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</si>
  <si>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</si>
  <si>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</si>
  <si>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</si>
  <si>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</si>
  <si>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</si>
  <si>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</si>
  <si>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</si>
  <si>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</si>
  <si>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</si>
  <si>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</si>
  <si>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</si>
  <si>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</si>
  <si>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</si>
  <si>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</si>
  <si>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</si>
  <si>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</si>
  <si>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</si>
  <si>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</si>
  <si>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</si>
  <si>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</si>
  <si>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</si>
  <si>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</si>
  <si>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</si>
  <si>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</si>
  <si>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</si>
  <si>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</si>
  <si>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</si>
  <si>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</si>
  <si>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</si>
  <si>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</si>
  <si>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</si>
  <si>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</si>
  <si>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</si>
  <si>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</si>
  <si>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</si>
  <si>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</si>
  <si>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</si>
  <si>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</si>
  <si>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</si>
  <si>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</si>
  <si>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</si>
  <si>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</si>
  <si>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</si>
  <si>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</si>
  <si>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</si>
  <si>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</si>
  <si>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</si>
  <si>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</si>
  <si>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</si>
  <si>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</si>
  <si>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</si>
  <si>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</si>
  <si>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</si>
  <si>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</si>
  <si>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</si>
  <si>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</si>
  <si>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</si>
  <si>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</si>
  <si>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</si>
  <si>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</si>
  <si>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</si>
  <si>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</si>
  <si>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</si>
  <si>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</si>
  <si>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</si>
  <si>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</si>
  <si>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</si>
  <si>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</si>
  <si>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</si>
  <si>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</si>
  <si>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</si>
  <si>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</si>
  <si>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</si>
  <si>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</si>
  <si>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</si>
  <si>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</si>
  <si>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</si>
  <si>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</si>
  <si>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</si>
  <si>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</si>
  <si>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</si>
  <si>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</si>
  <si>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</si>
  <si>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</si>
  <si>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</si>
  <si>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</si>
  <si>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</si>
  <si>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</si>
  <si>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</si>
  <si>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</si>
  <si>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</si>
  <si>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</si>
  <si>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</si>
  <si>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</si>
  <si>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</si>
  <si>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</si>
  <si>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</si>
  <si>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</si>
  <si>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</si>
  <si>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</si>
  <si>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</si>
  <si>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</si>
  <si>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</si>
  <si>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</si>
  <si>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</si>
  <si>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</si>
  <si>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</si>
  <si>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</si>
  <si>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</si>
  <si>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</si>
  <si>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</si>
  <si>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</si>
  <si>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</si>
  <si>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</si>
  <si>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</si>
  <si>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</si>
  <si>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</si>
  <si>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</si>
  <si>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</si>
  <si>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</si>
  <si>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</si>
  <si>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</si>
  <si>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</si>
  <si>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</si>
  <si>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</si>
  <si>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</si>
  <si>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</si>
  <si>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</si>
  <si>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</si>
  <si>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</si>
  <si>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</si>
  <si>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</si>
  <si>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</si>
  <si>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</si>
  <si>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</si>
  <si>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</si>
  <si>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</si>
  <si>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</si>
  <si>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</si>
  <si>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</si>
  <si>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</si>
  <si>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</si>
  <si>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</si>
  <si>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</si>
  <si>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</si>
  <si>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</si>
  <si>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</si>
  <si>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</si>
  <si>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</si>
  <si>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</si>
  <si>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</si>
  <si>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</si>
  <si>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</si>
  <si>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</si>
  <si>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</si>
  <si>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</si>
  <si>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</si>
  <si>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</si>
  <si>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</si>
  <si>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</si>
  <si>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</si>
  <si>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</si>
  <si>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</si>
  <si>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</si>
  <si>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</si>
  <si>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</si>
  <si>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</si>
  <si>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</si>
  <si>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</si>
  <si>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</si>
  <si>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</si>
  <si>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</si>
  <si>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</si>
  <si>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</si>
  <si>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</si>
  <si>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</si>
  <si>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</si>
  <si>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</si>
  <si>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</si>
  <si>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</si>
  <si>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</si>
  <si>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</si>
  <si>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</si>
  <si>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</si>
  <si>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</si>
  <si>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</si>
  <si>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</si>
  <si>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</si>
  <si>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</si>
  <si>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</si>
  <si>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</si>
  <si>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</si>
  <si>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</si>
  <si>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</si>
  <si>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</si>
  <si>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</si>
  <si>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</si>
  <si>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</si>
  <si>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</si>
  <si>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</si>
  <si>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</si>
  <si>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</si>
  <si>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</si>
  <si>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</si>
  <si>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</si>
  <si>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</si>
  <si>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</si>
  <si>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</si>
  <si>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</si>
  <si>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</si>
  <si>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</si>
  <si>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</si>
  <si>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</si>
  <si>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</si>
  <si>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</si>
  <si>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</si>
  <si>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</si>
  <si>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</si>
  <si>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</si>
  <si>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</si>
  <si>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</si>
  <si>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</si>
  <si>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</si>
  <si>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</si>
  <si>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</si>
  <si>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</si>
  <si>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</si>
  <si>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</si>
  <si>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</si>
  <si>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</si>
  <si>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</si>
  <si>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</si>
  <si>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</si>
  <si>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</si>
  <si>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</si>
  <si>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</si>
  <si>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</si>
  <si>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</si>
  <si>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</si>
  <si>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</si>
  <si>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</si>
  <si>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</si>
  <si>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</si>
  <si>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</si>
  <si>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</si>
  <si>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</si>
  <si>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</si>
  <si>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</si>
  <si>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</si>
  <si>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</si>
  <si>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</si>
  <si>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</si>
  <si>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</si>
  <si>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</si>
  <si>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</si>
  <si>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</si>
  <si>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</si>
  <si>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</si>
  <si>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</si>
  <si>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</si>
  <si>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</si>
  <si>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</si>
  <si>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</si>
  <si>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</si>
  <si>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</si>
  <si>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</si>
  <si>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</si>
  <si>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</si>
  <si>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</si>
  <si>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</si>
  <si>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</si>
  <si>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</si>
  <si>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</si>
  <si>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</si>
  <si>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</si>
  <si>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</si>
  <si>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</si>
  <si>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</si>
  <si>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</si>
  <si>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</si>
  <si>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</si>
  <si>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</si>
  <si>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</si>
  <si>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</si>
  <si>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</si>
  <si>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</si>
  <si>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</si>
  <si>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</si>
  <si>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</si>
  <si>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</si>
  <si>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</si>
  <si>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</si>
  <si>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</si>
  <si>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</si>
  <si>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</si>
  <si>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</si>
  <si>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</si>
  <si>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</si>
  <si>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</si>
  <si>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</si>
  <si>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</si>
  <si>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</si>
  <si>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</si>
  <si>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</si>
  <si>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</si>
  <si>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</si>
  <si>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</si>
  <si>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</si>
  <si>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</si>
  <si>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</si>
  <si>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</si>
  <si>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</si>
  <si>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</si>
  <si>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</si>
  <si>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</si>
  <si>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</si>
  <si>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</si>
  <si>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</si>
  <si>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</si>
  <si>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</si>
  <si>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</si>
  <si>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</si>
  <si>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</si>
  <si>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</si>
  <si>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</si>
  <si>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</si>
  <si>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</si>
  <si>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</si>
  <si>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</si>
  <si>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</si>
  <si>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</si>
  <si>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</si>
  <si>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</si>
  <si>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</si>
  <si>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</si>
  <si>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</si>
  <si>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</si>
  <si>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</si>
  <si>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</si>
  <si>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</si>
  <si>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</si>
  <si>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</si>
  <si>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</si>
  <si>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</si>
  <si>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</si>
  <si>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</si>
  <si>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</si>
  <si>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</si>
  <si>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</si>
  <si>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</si>
  <si>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</si>
  <si>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</si>
  <si>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</si>
  <si>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</si>
  <si>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</si>
  <si>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</si>
  <si>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</si>
  <si>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</si>
  <si>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</si>
  <si>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</si>
  <si>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</si>
  <si>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</si>
  <si>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</si>
  <si>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</si>
  <si>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</si>
  <si>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</si>
  <si>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</si>
  <si>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</si>
  <si>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</si>
  <si>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</si>
  <si>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</si>
  <si>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</si>
  <si>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</si>
  <si>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</si>
  <si>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</si>
  <si>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</si>
  <si>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</si>
  <si>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</si>
  <si>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</si>
  <si>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</si>
  <si>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</si>
  <si>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</si>
  <si>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</si>
  <si>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</si>
  <si>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</si>
  <si>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</si>
  <si>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</si>
  <si>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</si>
  <si>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</si>
  <si>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</si>
  <si>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</si>
  <si>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</si>
  <si>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</si>
  <si>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</si>
  <si>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</si>
  <si>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</si>
  <si>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</si>
  <si>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</si>
  <si>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</si>
  <si>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</si>
  <si>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</si>
  <si>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</si>
  <si>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</si>
  <si>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</si>
  <si>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</si>
  <si>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</si>
  <si>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</si>
  <si>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</si>
  <si>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</si>
  <si>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</si>
  <si>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</si>
  <si>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</si>
  <si>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</si>
  <si>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</si>
  <si>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</si>
  <si>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</si>
  <si>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</si>
  <si>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</si>
  <si>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</si>
  <si>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</si>
  <si>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</si>
  <si>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</si>
  <si>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</si>
  <si>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</si>
  <si>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</si>
  <si>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</si>
  <si>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</si>
  <si>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</si>
  <si>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</si>
  <si>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</si>
  <si>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</si>
  <si>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</si>
  <si>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</si>
  <si>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</si>
  <si>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</si>
  <si>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</si>
  <si>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</si>
  <si>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</si>
  <si>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</si>
  <si>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</si>
  <si>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</si>
  <si>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</si>
  <si>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</si>
  <si>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</si>
  <si>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</si>
  <si>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</si>
  <si>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</si>
  <si>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</si>
  <si>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</si>
  <si>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</si>
  <si>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</si>
  <si>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</si>
  <si>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</si>
  <si>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</si>
  <si>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</si>
  <si>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</si>
  <si>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</si>
  <si>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</si>
  <si>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</si>
  <si>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</si>
  <si>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</si>
  <si>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</si>
  <si>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</si>
  <si>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</si>
  <si>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</si>
  <si>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</si>
  <si>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</si>
  <si>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</si>
  <si>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</si>
  <si>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</si>
  <si>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</si>
  <si>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</si>
  <si>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</si>
  <si>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</si>
  <si>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</si>
  <si>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</si>
  <si>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</si>
  <si>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</si>
  <si>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</si>
  <si>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</si>
  <si>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</si>
  <si>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</si>
  <si>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</si>
  <si>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</si>
  <si>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</si>
  <si>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</si>
  <si>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</si>
  <si>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</si>
  <si>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</si>
  <si>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</si>
  <si>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</si>
  <si>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</si>
  <si>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</si>
  <si>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</si>
  <si>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</si>
  <si>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</si>
  <si>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</si>
  <si>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</si>
  <si>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</si>
  <si>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</si>
  <si>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</si>
  <si>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</si>
  <si>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</si>
  <si>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</si>
  <si>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</si>
  <si>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</si>
  <si>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</si>
  <si>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</si>
  <si>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</si>
  <si>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</si>
  <si>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</si>
  <si>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</si>
  <si>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</si>
  <si>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</si>
  <si>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</si>
  <si>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</si>
  <si>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</si>
  <si>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</si>
  <si>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</si>
  <si>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</si>
  <si>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</si>
  <si>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</si>
  <si>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</si>
  <si>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</si>
  <si>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</si>
  <si>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</si>
  <si>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</si>
  <si>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</si>
  <si>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</si>
  <si>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</si>
  <si>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</si>
  <si>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</si>
  <si>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</si>
  <si>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</si>
  <si>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</si>
  <si>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</si>
  <si>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</si>
  <si>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</si>
  <si>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</si>
  <si>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</si>
  <si>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</si>
  <si>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</si>
  <si>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</si>
  <si>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</si>
  <si>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</si>
  <si>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</si>
  <si>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</si>
  <si>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</si>
  <si>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</si>
  <si>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</si>
  <si>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</si>
  <si>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</si>
  <si>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</si>
  <si>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</si>
  <si>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</si>
  <si>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</si>
  <si>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</si>
  <si>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</si>
  <si>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</si>
  <si>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</si>
  <si>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</si>
  <si>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</si>
  <si>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</si>
  <si>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</si>
  <si>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</si>
  <si>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</si>
  <si>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</si>
  <si>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</si>
  <si>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</si>
  <si>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</si>
  <si>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</si>
  <si>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</si>
  <si>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</si>
  <si>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</si>
  <si>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</si>
  <si>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</si>
  <si>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</si>
  <si>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</si>
  <si>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</si>
  <si>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</si>
  <si>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</si>
  <si>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</si>
  <si>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</si>
  <si>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</si>
  <si>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</si>
  <si>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</si>
  <si>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</si>
  <si>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</si>
  <si>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</si>
  <si>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</si>
  <si>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</si>
  <si>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</si>
  <si>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</si>
  <si>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</si>
  <si>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</si>
  <si>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</si>
  <si>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</si>
  <si>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</si>
  <si>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</si>
  <si>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</si>
  <si>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</si>
  <si>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</si>
  <si>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</si>
  <si>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</si>
  <si>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</si>
  <si>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</si>
  <si>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</si>
  <si>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</si>
  <si>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</si>
  <si>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</si>
  <si>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</si>
  <si>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</si>
  <si>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</si>
  <si>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</si>
  <si>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</si>
  <si>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</si>
  <si>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</si>
  <si>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</si>
  <si>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</si>
  <si>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</si>
  <si>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</si>
  <si>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</si>
  <si>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</si>
  <si>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</si>
  <si>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</si>
  <si>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</si>
  <si>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</si>
  <si>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</si>
  <si>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</si>
  <si>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</si>
  <si>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</si>
  <si>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</si>
  <si>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</si>
  <si>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</si>
  <si>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</si>
  <si>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</si>
  <si>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</si>
  <si>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</si>
  <si>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</si>
  <si>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</si>
  <si>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</si>
  <si>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</si>
  <si>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</si>
  <si>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</si>
  <si>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</si>
  <si>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</si>
  <si>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</si>
  <si>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</si>
  <si>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</si>
  <si>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</si>
  <si>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</si>
  <si>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</si>
  <si>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</si>
  <si>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</si>
  <si>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</si>
  <si>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</si>
  <si>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</si>
  <si>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</si>
  <si>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</si>
  <si>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</si>
  <si>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</si>
  <si>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</si>
  <si>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</si>
  <si>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</si>
  <si>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</si>
  <si>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</si>
  <si>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</si>
  <si>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</si>
  <si>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</si>
  <si>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</si>
  <si>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</si>
  <si>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</si>
  <si>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</si>
  <si>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</si>
  <si>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</si>
  <si>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</si>
  <si>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</si>
  <si>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</si>
  <si>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</si>
  <si>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</si>
  <si>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</si>
  <si>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</si>
  <si>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</si>
  <si>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</si>
  <si>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</si>
  <si>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</si>
  <si>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</si>
  <si>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</si>
  <si>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</si>
  <si>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</si>
  <si>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</si>
  <si>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</si>
  <si>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</si>
  <si>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</si>
  <si>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</si>
  <si>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</si>
  <si>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</si>
  <si>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</si>
  <si>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</si>
  <si>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</si>
  <si>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</si>
  <si>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</si>
  <si>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</si>
  <si>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</si>
  <si>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</si>
  <si>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</si>
  <si>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</si>
  <si>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</si>
  <si>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</si>
  <si>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</si>
  <si>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</si>
  <si>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</si>
  <si>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</si>
  <si>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</si>
  <si>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</si>
  <si>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</si>
  <si>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</si>
  <si>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</si>
  <si>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</si>
  <si>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</si>
  <si>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</si>
  <si>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</si>
  <si>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</si>
  <si>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</si>
  <si>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</si>
  <si>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</si>
  <si>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</si>
  <si>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</si>
  <si>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</si>
  <si>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</si>
  <si>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</si>
  <si>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</si>
  <si>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</si>
  <si>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</si>
  <si>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</si>
  <si>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</si>
  <si>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</si>
  <si>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</si>
  <si>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</si>
  <si>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</si>
  <si>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</si>
  <si>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</si>
  <si>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</si>
  <si>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</si>
  <si>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</si>
  <si>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</si>
  <si>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</si>
  <si>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</si>
  <si>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</si>
  <si>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</si>
  <si>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</si>
  <si>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</si>
  <si>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</si>
  <si>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</si>
  <si>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</si>
  <si>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</si>
  <si>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</si>
  <si>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</si>
  <si>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</si>
  <si>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</si>
  <si>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</si>
  <si>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</si>
  <si>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</si>
  <si>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</si>
  <si>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</si>
  <si>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</si>
  <si>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</si>
  <si>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</si>
  <si>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</si>
  <si>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</si>
  <si>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</si>
  <si>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</si>
  <si>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</si>
  <si>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</si>
  <si>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</si>
  <si>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</si>
  <si>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</si>
  <si>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</si>
  <si>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</si>
  <si>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</si>
  <si>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</si>
  <si>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</si>
  <si>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</si>
  <si>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</si>
  <si>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</si>
  <si>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</si>
  <si>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</si>
  <si>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</si>
  <si>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</si>
  <si>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</si>
  <si>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</si>
  <si>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</si>
  <si>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</si>
  <si>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</si>
  <si>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</si>
  <si>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</si>
  <si>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</si>
  <si>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</si>
  <si>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</si>
  <si>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</si>
  <si>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</si>
  <si>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</si>
  <si>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</si>
  <si>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</si>
  <si>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</si>
  <si>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</si>
  <si>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</si>
  <si>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</si>
  <si>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</si>
  <si>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</si>
  <si>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</si>
  <si>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</si>
  <si>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</si>
  <si>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</si>
  <si>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</si>
  <si>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</si>
  <si>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</si>
  <si>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</si>
  <si>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</si>
  <si>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</si>
  <si>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</si>
  <si>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</si>
  <si>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</si>
  <si>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</si>
  <si>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</si>
  <si>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</si>
  <si>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</si>
  <si>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</si>
  <si>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</si>
  <si>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</si>
  <si>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</si>
  <si>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</si>
  <si>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</si>
  <si>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</si>
  <si>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</si>
  <si>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</si>
  <si>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</si>
  <si>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</si>
  <si>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</si>
  <si>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</si>
  <si>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</si>
  <si>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</si>
  <si>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</si>
  <si>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</si>
  <si>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</si>
  <si>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</si>
  <si>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</si>
  <si>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</si>
  <si>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</si>
  <si>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</si>
  <si>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</si>
  <si>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</si>
  <si>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</si>
  <si>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</si>
  <si>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</si>
  <si>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</si>
  <si>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</si>
  <si>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</si>
  <si>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</si>
  <si>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</si>
  <si>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</si>
  <si>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</si>
  <si>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</si>
  <si>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</si>
  <si>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</si>
  <si>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</si>
  <si>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</si>
  <si>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</si>
  <si>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</si>
  <si>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</si>
  <si>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</si>
  <si>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</si>
  <si>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</si>
  <si>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</si>
  <si>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</si>
  <si>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</si>
  <si>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</si>
  <si>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</si>
  <si>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</si>
  <si>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</si>
  <si>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</si>
  <si>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</si>
  <si>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</si>
  <si>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</si>
  <si>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</si>
  <si>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</si>
  <si>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</si>
  <si>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</si>
  <si>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</si>
  <si>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</si>
  <si>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</si>
  <si>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</si>
  <si>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</si>
  <si>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</si>
  <si>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</si>
  <si>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</si>
  <si>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</si>
  <si>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</si>
  <si>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</si>
  <si>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</si>
  <si>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</si>
  <si>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</si>
  <si>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</si>
  <si>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</si>
  <si>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</si>
  <si>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</si>
  <si>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</si>
  <si>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</si>
  <si>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</si>
  <si>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</si>
  <si>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</si>
  <si>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</si>
  <si>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</si>
  <si>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</si>
  <si>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</si>
  <si>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</si>
  <si>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</si>
  <si>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</si>
  <si>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</si>
  <si>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</si>
  <si>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</si>
  <si>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</si>
  <si>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</si>
  <si>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</si>
  <si>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</si>
  <si>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</si>
  <si>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</si>
  <si>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</si>
  <si>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</si>
  <si>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</si>
  <si>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</si>
  <si>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</si>
  <si>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</si>
  <si>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</si>
  <si>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</si>
  <si>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</si>
  <si>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</si>
  <si>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</si>
  <si>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</si>
  <si>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</si>
  <si>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</si>
  <si>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</si>
  <si>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</si>
  <si>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</si>
  <si>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</si>
  <si>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</si>
  <si>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</si>
  <si>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</si>
  <si>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</si>
  <si>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</si>
  <si>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</si>
  <si>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</si>
  <si>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</si>
  <si>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</si>
  <si>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</si>
  <si>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</si>
  <si>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</si>
  <si>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</si>
  <si>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</si>
  <si>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</si>
  <si>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</si>
  <si>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</si>
  <si>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</si>
  <si>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</si>
  <si>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</si>
  <si>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</si>
  <si>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</si>
  <si>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</si>
  <si>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</si>
  <si>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</si>
  <si>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</si>
  <si>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</si>
  <si>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</si>
  <si>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</si>
  <si>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</si>
  <si>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</si>
  <si>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</si>
  <si>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</si>
  <si>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</si>
  <si>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</si>
  <si>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</si>
  <si>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</si>
  <si>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</si>
  <si>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</si>
  <si>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</si>
  <si>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</si>
  <si>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</si>
  <si>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</si>
  <si>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</si>
  <si>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</si>
  <si>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</si>
  <si>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</si>
  <si>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</si>
  <si>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</si>
  <si>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</si>
  <si>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</si>
  <si>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</si>
  <si>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</si>
  <si>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</si>
  <si>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</si>
  <si>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</si>
  <si>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</si>
  <si>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</si>
  <si>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</si>
  <si>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</si>
  <si>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</si>
  <si>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</si>
  <si>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</si>
  <si>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</si>
  <si>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</si>
  <si>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</si>
  <si>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</si>
  <si>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</si>
  <si>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</si>
  <si>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</si>
  <si>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</si>
  <si>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</si>
  <si>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</si>
  <si>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</si>
  <si>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</si>
  <si>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</si>
  <si>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</si>
  <si>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</si>
  <si>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</si>
  <si>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</si>
  <si>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</si>
  <si>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</si>
  <si>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</si>
  <si>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</si>
  <si>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</si>
  <si>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</si>
  <si>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</si>
  <si>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</si>
  <si>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</si>
  <si>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</si>
  <si>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</si>
  <si>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</si>
  <si>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</si>
  <si>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</si>
  <si>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</si>
  <si>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</si>
  <si>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</si>
  <si>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</si>
  <si>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</si>
  <si>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</si>
  <si>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</si>
  <si>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</si>
  <si>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</si>
  <si>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</si>
  <si>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</si>
  <si>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</si>
  <si>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</si>
  <si>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</si>
  <si>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</si>
  <si>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</si>
  <si>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</si>
  <si>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</si>
  <si>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</si>
  <si>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</si>
  <si>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</si>
  <si>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</si>
  <si>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</si>
  <si>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</si>
  <si>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</si>
  <si>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</si>
  <si>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</si>
  <si>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</si>
  <si>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</si>
  <si>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</si>
  <si>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</si>
  <si>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</si>
  <si>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</si>
  <si>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</si>
  <si>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</si>
  <si>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</si>
  <si>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</si>
  <si>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</si>
  <si>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</si>
  <si>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</si>
  <si>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</si>
  <si>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</si>
  <si>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</si>
  <si>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</si>
  <si>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</si>
  <si>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</si>
  <si>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</si>
  <si>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</si>
  <si>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</si>
  <si>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</si>
  <si>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</si>
  <si>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</si>
  <si>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</si>
  <si>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</si>
  <si>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</si>
  <si>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</si>
  <si>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</si>
  <si>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</si>
  <si>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</si>
  <si>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</si>
  <si>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</si>
  <si>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</si>
  <si>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</si>
  <si>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</si>
  <si>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</si>
  <si>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</si>
  <si>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</si>
  <si>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</si>
  <si>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</si>
  <si>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</si>
  <si>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</si>
  <si>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</si>
  <si>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</si>
  <si>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</si>
  <si>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</si>
  <si>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</si>
  <si>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</si>
  <si>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</si>
  <si>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</si>
  <si>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</si>
  <si>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</si>
  <si>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</si>
  <si>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</si>
  <si>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</si>
  <si>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</si>
  <si>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</si>
  <si>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</si>
  <si>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</si>
  <si>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</si>
  <si>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</si>
  <si>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</si>
  <si>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</si>
  <si>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</si>
  <si>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</si>
  <si>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</si>
  <si>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</si>
  <si>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</si>
  <si>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</si>
  <si>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</si>
  <si>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</si>
  <si>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</si>
  <si>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</si>
  <si>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</si>
  <si>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</si>
  <si>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</si>
  <si>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</si>
  <si>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</si>
  <si>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</si>
  <si>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</si>
  <si>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</si>
  <si>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</si>
  <si>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</si>
  <si>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</si>
  <si>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</si>
  <si>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</si>
  <si>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</si>
  <si>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</si>
  <si>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</si>
  <si>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</si>
  <si>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</si>
  <si>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</si>
  <si>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</si>
  <si>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</si>
  <si>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</si>
  <si>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</si>
  <si>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</si>
  <si>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</si>
  <si>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</si>
  <si>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</si>
  <si>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</si>
  <si>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</si>
  <si>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</si>
  <si>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</si>
  <si>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</si>
  <si>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</si>
  <si>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</si>
  <si>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</si>
  <si>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</si>
  <si>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</si>
  <si>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</si>
  <si>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</si>
  <si>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</si>
  <si>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</si>
  <si>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</si>
  <si>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</si>
  <si>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</si>
  <si>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</si>
  <si>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</si>
  <si>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</si>
  <si>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</si>
  <si>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</si>
  <si>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</si>
  <si>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</si>
  <si>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</si>
  <si>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</si>
  <si>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</si>
  <si>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</si>
  <si>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</si>
  <si>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</si>
  <si>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</si>
  <si>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</si>
  <si>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</si>
  <si>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</si>
  <si>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</si>
  <si>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</si>
  <si>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</si>
  <si>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</si>
  <si>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</si>
  <si>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</si>
  <si>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</si>
  <si>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</si>
  <si>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</si>
  <si>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</si>
  <si>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</si>
  <si>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</si>
  <si>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</si>
  <si>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</si>
  <si>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</si>
  <si>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</si>
  <si>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</si>
  <si>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</si>
  <si>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</si>
  <si>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</si>
  <si>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</si>
  <si>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</si>
  <si>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</si>
  <si>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</si>
  <si>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</si>
  <si>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</si>
  <si>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</si>
  <si>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</si>
  <si>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</si>
  <si>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</si>
  <si>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</si>
  <si>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</si>
  <si>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</si>
  <si>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</si>
  <si>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</si>
  <si>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</si>
  <si>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</si>
  <si>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</si>
  <si>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</si>
  <si>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</si>
  <si>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</si>
  <si>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</si>
  <si>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</si>
  <si>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</si>
  <si>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</si>
  <si>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</si>
  <si>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</si>
  <si>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</si>
  <si>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</si>
  <si>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</si>
  <si>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</si>
  <si>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</si>
  <si>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</si>
  <si>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</si>
  <si>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</si>
  <si>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</si>
  <si>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</si>
  <si>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</si>
  <si>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</si>
  <si>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</si>
  <si>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</si>
  <si>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</si>
  <si>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</si>
  <si>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</si>
  <si>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</si>
  <si>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</si>
  <si>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</si>
  <si>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</si>
  <si>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</si>
  <si>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</si>
  <si>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</si>
  <si>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</si>
  <si>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</si>
  <si>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</si>
  <si>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</si>
  <si>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</si>
  <si>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</si>
  <si>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</si>
  <si>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</si>
  <si>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</si>
  <si>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</si>
  <si>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</si>
  <si>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</si>
  <si>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</si>
  <si>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</si>
  <si>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</si>
  <si>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</si>
  <si>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</si>
  <si>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</si>
  <si>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</si>
  <si>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</si>
  <si>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</si>
  <si>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</si>
  <si>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</si>
  <si>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</si>
  <si>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</si>
  <si>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</si>
  <si>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</si>
  <si>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</si>
  <si>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</si>
  <si>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</si>
  <si>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</si>
  <si>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</si>
  <si>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</si>
  <si>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</si>
  <si>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</si>
  <si>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</si>
  <si>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</si>
  <si>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</si>
  <si>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</si>
  <si>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</si>
  <si>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</si>
  <si>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</si>
  <si>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</si>
  <si>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</si>
  <si>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</si>
  <si>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</si>
  <si>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</si>
  <si>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</si>
  <si>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</si>
  <si>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</si>
  <si>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</si>
  <si>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</si>
  <si>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</si>
  <si>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</si>
  <si>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</si>
  <si>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</si>
  <si>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</si>
  <si>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</si>
  <si>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</si>
  <si>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</si>
  <si>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</si>
  <si>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</si>
  <si>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</si>
  <si>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</si>
  <si>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</si>
  <si>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</si>
  <si>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</si>
  <si>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</si>
  <si>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</si>
  <si>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</si>
  <si>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</si>
  <si>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</si>
  <si>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</si>
  <si>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</si>
  <si>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</si>
  <si>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</si>
  <si>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</si>
  <si>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</si>
  <si>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</si>
  <si>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</si>
  <si>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</si>
  <si>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</si>
  <si>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</si>
  <si>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</si>
  <si>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</si>
  <si>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</si>
  <si>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</si>
  <si>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</si>
  <si>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</si>
  <si>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</si>
  <si>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</si>
  <si>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</si>
  <si>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</si>
  <si>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</si>
  <si>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</si>
  <si>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</si>
  <si>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</si>
  <si>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</si>
  <si>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</si>
  <si>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</si>
  <si>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</si>
  <si>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</si>
  <si>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</si>
  <si>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</si>
  <si>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</si>
  <si>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</si>
  <si>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</si>
  <si>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</si>
  <si>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</si>
  <si>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</si>
  <si>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</si>
  <si>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</si>
  <si>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</si>
  <si>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</si>
  <si>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</si>
  <si>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</si>
  <si>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</si>
  <si>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</si>
  <si>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</si>
  <si>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</si>
  <si>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</si>
  <si>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</si>
  <si>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</si>
  <si>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</si>
  <si>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</si>
  <si>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</si>
  <si>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</si>
  <si>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</si>
  <si>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</si>
  <si>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</si>
  <si>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</si>
  <si>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</si>
  <si>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</si>
  <si>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</si>
  <si>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</si>
  <si>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</si>
  <si>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</si>
  <si>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</si>
  <si>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</si>
  <si>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</si>
  <si>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</si>
  <si>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</si>
  <si>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</si>
  <si>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</si>
  <si>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</si>
  <si>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</si>
  <si>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</si>
  <si>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</si>
  <si>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</si>
  <si>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</si>
  <si>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</si>
  <si>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</si>
  <si>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</si>
  <si>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</si>
  <si>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</si>
  <si>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</si>
  <si>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</si>
  <si>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</si>
  <si>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</si>
  <si>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</si>
  <si>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</si>
  <si>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</si>
  <si>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</si>
  <si>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</si>
  <si>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</si>
  <si>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</si>
  <si>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</si>
  <si>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</si>
  <si>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</si>
  <si>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</si>
  <si>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</si>
  <si>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</si>
  <si>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</si>
  <si>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</si>
  <si>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</si>
  <si>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</si>
  <si>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</si>
  <si>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</si>
  <si>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</si>
  <si>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</si>
  <si>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</si>
  <si>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</si>
  <si>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</si>
  <si>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</si>
  <si>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</si>
  <si>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</si>
  <si>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</si>
  <si>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</si>
  <si>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</si>
  <si>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</si>
  <si>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</si>
  <si>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</si>
  <si>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</si>
  <si>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</si>
  <si>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</si>
  <si>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</si>
  <si>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</si>
  <si>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</si>
  <si>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</si>
  <si>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</si>
  <si>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</si>
  <si>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</si>
  <si>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</si>
  <si>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</si>
  <si>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</si>
  <si>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</si>
  <si>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</si>
  <si>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</si>
  <si>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</si>
  <si>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</si>
  <si>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</si>
  <si>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</si>
  <si>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</si>
  <si>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</si>
  <si>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</si>
  <si>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</si>
  <si>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</si>
  <si>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</si>
  <si>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</si>
  <si>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</si>
  <si>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</si>
  <si>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</si>
  <si>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</si>
  <si>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</si>
  <si>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</si>
  <si>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</si>
  <si>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</si>
  <si>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</si>
  <si>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</si>
  <si>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</si>
  <si>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</si>
  <si>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</si>
  <si>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</si>
  <si>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</si>
  <si>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</si>
  <si>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</si>
  <si>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</si>
  <si>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</si>
  <si>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</si>
  <si>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</si>
  <si>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</si>
  <si>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</si>
  <si>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</si>
  <si>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</si>
  <si>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</si>
  <si>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</si>
  <si>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</si>
  <si>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</si>
  <si>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</si>
  <si>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</si>
  <si>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</si>
  <si>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</si>
  <si>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</si>
  <si>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</si>
  <si>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</si>
  <si>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</si>
  <si>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</si>
  <si>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</si>
  <si>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</si>
  <si>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</si>
  <si>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</si>
  <si>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</si>
  <si>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</si>
  <si>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</si>
  <si>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</si>
  <si>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</si>
  <si>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</si>
  <si>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</si>
  <si>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</si>
  <si>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</si>
  <si>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</si>
  <si>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</si>
  <si>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</si>
  <si>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</si>
  <si>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</si>
  <si>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</si>
  <si>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</si>
  <si>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</si>
  <si>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</si>
  <si>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</si>
  <si>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</si>
  <si>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</si>
  <si>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</si>
  <si>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</si>
  <si>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</si>
  <si>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</si>
  <si>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</si>
  <si>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</si>
  <si>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</si>
  <si>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</si>
  <si>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</si>
  <si>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</si>
  <si>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</si>
  <si>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</si>
  <si>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</si>
  <si>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</si>
  <si>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</si>
  <si>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</si>
  <si>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</si>
  <si>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</si>
  <si>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</si>
  <si>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</si>
  <si>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</si>
  <si>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</si>
  <si>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</si>
  <si>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</si>
  <si>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</si>
  <si>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</si>
  <si>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</si>
  <si>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</si>
  <si>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</si>
  <si>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</si>
  <si>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</si>
  <si>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</si>
  <si>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</si>
  <si>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</si>
  <si>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</si>
  <si>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</si>
  <si>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</si>
  <si>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</si>
  <si>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</si>
  <si>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</si>
  <si>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</si>
  <si>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</si>
  <si>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</si>
  <si>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</si>
  <si>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</si>
  <si>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</si>
  <si>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</si>
  <si>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</si>
  <si>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</si>
  <si>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</si>
  <si>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</si>
  <si>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</si>
  <si>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</si>
  <si>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</si>
  <si>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</si>
  <si>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</si>
  <si>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</si>
  <si>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</si>
  <si>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</si>
  <si>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</si>
  <si>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</si>
  <si>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</si>
  <si>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</si>
  <si>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</si>
  <si>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</si>
  <si>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</si>
  <si>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</si>
  <si>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</si>
  <si>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</si>
  <si>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</si>
  <si>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</si>
  <si>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</si>
  <si>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</si>
  <si>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</si>
  <si>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</si>
  <si>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</si>
  <si>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</si>
  <si>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</si>
  <si>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</si>
  <si>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</si>
  <si>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</si>
  <si>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</si>
  <si>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</si>
  <si>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</si>
  <si>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</si>
  <si>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</si>
  <si>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</si>
  <si>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</si>
  <si>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</si>
  <si>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</si>
  <si>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</si>
  <si>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</si>
  <si>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</si>
  <si>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</si>
  <si>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</si>
  <si>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</si>
  <si>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</si>
  <si>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</si>
  <si>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</si>
  <si>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</si>
  <si>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</si>
  <si>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</si>
  <si>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</si>
  <si>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</si>
  <si>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</si>
  <si>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</si>
  <si>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</si>
  <si>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</si>
  <si>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</si>
  <si>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</si>
  <si>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</si>
  <si>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</si>
  <si>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</si>
  <si>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</si>
  <si>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</si>
  <si>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</si>
  <si>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</si>
  <si>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</si>
  <si>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</si>
  <si>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</si>
  <si>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</si>
  <si>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</si>
  <si>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</si>
  <si>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</si>
  <si>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</si>
  <si>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</si>
  <si>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</si>
  <si>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</si>
  <si>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</si>
  <si>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</si>
  <si>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</si>
  <si>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</si>
  <si>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</si>
  <si>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</si>
  <si>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</si>
  <si>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</si>
  <si>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</si>
  <si>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</si>
  <si>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</si>
  <si>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</si>
  <si>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</si>
  <si>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</si>
  <si>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</si>
  <si>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</si>
  <si>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</si>
  <si>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</si>
  <si>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</si>
  <si>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</si>
  <si>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</si>
  <si>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</si>
  <si>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</si>
  <si>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</si>
  <si>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</si>
  <si>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</si>
  <si>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</si>
  <si>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</si>
  <si>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</si>
  <si>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</si>
  <si>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</si>
  <si>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</si>
  <si>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</si>
  <si>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</si>
  <si>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</si>
  <si>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</si>
  <si>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</si>
  <si>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</si>
  <si>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</si>
  <si>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</si>
  <si>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</si>
  <si>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</si>
  <si>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</si>
  <si>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</si>
  <si>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</si>
  <si>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</si>
  <si>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</si>
  <si>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</si>
  <si>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</si>
  <si>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</si>
  <si>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</si>
  <si>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</si>
  <si>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</si>
  <si>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</si>
  <si>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</si>
  <si>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</si>
  <si>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</si>
  <si>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</si>
  <si>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</si>
  <si>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</si>
  <si>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</si>
  <si>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</si>
  <si>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</si>
  <si>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</si>
  <si>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</si>
  <si>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</si>
  <si>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</si>
  <si>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</si>
  <si>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</si>
  <si>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</si>
  <si>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</si>
  <si>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</si>
  <si>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</si>
  <si>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</si>
  <si>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</si>
  <si>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</si>
  <si>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</si>
  <si>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</si>
  <si>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</si>
  <si>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</si>
  <si>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</si>
  <si>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</si>
  <si>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</si>
  <si>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</si>
  <si>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</si>
  <si>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</si>
  <si>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</si>
  <si>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</si>
  <si>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</si>
  <si>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</si>
  <si>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</si>
  <si>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</si>
  <si>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</si>
  <si>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</si>
  <si>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</si>
  <si>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</si>
  <si>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</si>
  <si>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</si>
  <si>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</si>
  <si>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</si>
  <si>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</si>
  <si>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</si>
  <si>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</si>
  <si>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</si>
  <si>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</si>
  <si>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</si>
  <si>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</si>
  <si>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</si>
  <si>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</si>
  <si>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</si>
  <si>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</si>
  <si>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</si>
  <si>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</si>
  <si>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</si>
  <si>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</si>
  <si>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</si>
  <si>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</si>
  <si>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</si>
  <si>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</si>
  <si>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</si>
  <si>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</si>
  <si>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</si>
  <si>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</si>
  <si>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</si>
  <si>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</si>
  <si>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</si>
  <si>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</si>
  <si>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</si>
  <si>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</si>
  <si>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</si>
  <si>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</si>
  <si>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</si>
  <si>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</si>
  <si>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</si>
  <si>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</si>
  <si>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</si>
  <si>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</si>
  <si>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</si>
  <si>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</si>
  <si>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</si>
  <si>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</si>
  <si>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</si>
  <si>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</si>
  <si>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</si>
  <si>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</si>
  <si>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</si>
  <si>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</si>
  <si>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</si>
  <si>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</si>
  <si>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</si>
  <si>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</si>
  <si>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</si>
  <si>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</si>
  <si>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</si>
  <si>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</si>
  <si>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</si>
  <si>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</si>
  <si>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</si>
  <si>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</si>
  <si>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</si>
  <si>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</si>
  <si>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</si>
  <si>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</si>
  <si>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</si>
  <si>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</si>
  <si>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</si>
  <si>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</si>
  <si>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</si>
  <si>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</si>
  <si>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</si>
  <si>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</si>
  <si>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</si>
  <si>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</si>
  <si>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</si>
  <si>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</si>
  <si>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</si>
  <si>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</si>
  <si>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</si>
  <si>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</si>
  <si>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</si>
  <si>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</si>
  <si>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</si>
  <si>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</si>
  <si>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</si>
  <si>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</si>
  <si>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</si>
  <si>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</si>
  <si>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</si>
  <si>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</si>
  <si>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</si>
  <si>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</si>
  <si>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</si>
  <si>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</si>
  <si>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</si>
  <si>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</si>
  <si>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</si>
  <si>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</si>
  <si>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</si>
  <si>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</si>
  <si>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</si>
  <si>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</si>
  <si>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</si>
  <si>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</si>
  <si>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</si>
  <si>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</si>
  <si>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</si>
  <si>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</si>
  <si>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</si>
  <si>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</si>
  <si>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</si>
  <si>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</si>
  <si>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</si>
  <si>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</si>
  <si>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</si>
  <si>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</si>
  <si>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</si>
  <si>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</si>
  <si>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</si>
  <si>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</si>
  <si>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</si>
  <si>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</si>
  <si>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</si>
  <si>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</si>
  <si>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</si>
  <si>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</si>
  <si>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</si>
  <si>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</si>
  <si>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</si>
  <si>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</si>
  <si>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</si>
  <si>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</si>
  <si>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</si>
  <si>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</si>
  <si>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</si>
  <si>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</si>
  <si>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</si>
  <si>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</si>
  <si>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</si>
  <si>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</si>
  <si>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</si>
  <si>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</si>
  <si>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</si>
  <si>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</si>
  <si>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</si>
  <si>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</si>
  <si>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</si>
  <si>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</si>
  <si>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</si>
  <si>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</si>
  <si>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</si>
  <si>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</si>
  <si>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</si>
  <si>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</si>
  <si>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</si>
  <si>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</si>
  <si>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</si>
  <si>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</si>
  <si>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</si>
  <si>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</si>
  <si>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</si>
  <si>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</si>
  <si>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</si>
  <si>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</si>
  <si>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</si>
  <si>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</si>
  <si>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</si>
  <si>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</si>
  <si>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</si>
  <si>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</si>
  <si>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</si>
  <si>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</si>
  <si>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</si>
  <si>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</si>
  <si>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</si>
  <si>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</si>
  <si>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</si>
  <si>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</si>
  <si>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</si>
  <si>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</si>
  <si>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</si>
  <si>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</si>
  <si>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</si>
  <si>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</si>
  <si>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</si>
  <si>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</si>
  <si>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</si>
  <si>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</si>
  <si>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</si>
  <si>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</si>
  <si>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</si>
  <si>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</si>
  <si>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</si>
  <si>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</si>
  <si>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</si>
  <si>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</si>
  <si>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</si>
  <si>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</si>
  <si>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</si>
  <si>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</si>
  <si>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</si>
  <si>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</si>
  <si>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</si>
  <si>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</si>
  <si>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</si>
  <si>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</si>
  <si>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</si>
  <si>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</si>
  <si>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</si>
  <si>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</si>
  <si>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</si>
  <si>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</si>
  <si>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</si>
  <si>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</si>
  <si>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</si>
  <si>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</si>
  <si>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</si>
  <si>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</si>
  <si>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</si>
  <si>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</si>
  <si>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</si>
  <si>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</si>
  <si>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</si>
  <si>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</si>
  <si>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</si>
  <si>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</si>
  <si>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</si>
  <si>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</si>
  <si>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</si>
  <si>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</si>
  <si>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</si>
  <si>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</si>
  <si>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</si>
  <si>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</si>
  <si>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</si>
  <si>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</si>
  <si>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</si>
  <si>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</si>
  <si>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</si>
  <si>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</si>
  <si>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</si>
  <si>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</si>
  <si>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</si>
  <si>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</si>
  <si>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</si>
  <si>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</si>
  <si>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</si>
  <si>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</si>
  <si>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</si>
  <si>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</si>
  <si>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</si>
  <si>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</si>
  <si>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</si>
  <si>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</si>
  <si>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</si>
  <si>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</si>
  <si>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</si>
  <si>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</si>
  <si>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</si>
  <si>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</si>
  <si>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</si>
  <si>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</si>
  <si>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</si>
  <si>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</si>
  <si>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</si>
  <si>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</si>
  <si>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</si>
  <si>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</si>
  <si>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</si>
  <si>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</si>
  <si>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</si>
  <si>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</si>
  <si>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</si>
  <si>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</si>
  <si>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</si>
  <si>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</si>
  <si>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</si>
  <si>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</si>
  <si>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</si>
  <si>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</si>
  <si>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</si>
  <si>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</si>
  <si>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</si>
  <si>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</si>
  <si>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</si>
  <si>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</si>
  <si>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</si>
  <si>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</si>
  <si>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</si>
  <si>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</si>
  <si>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</si>
  <si>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</si>
  <si>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</si>
  <si>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</si>
  <si>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</si>
  <si>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</si>
  <si>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</si>
  <si>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</si>
  <si>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</si>
  <si>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</si>
  <si>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</si>
  <si>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</si>
  <si>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</si>
  <si>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</si>
  <si>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</si>
  <si>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</si>
  <si>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</si>
  <si>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</si>
  <si>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</si>
  <si>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</si>
  <si>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</si>
  <si>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</si>
  <si>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</si>
  <si>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</si>
  <si>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</si>
  <si>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</si>
  <si>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</si>
  <si>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</si>
  <si>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</si>
  <si>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</si>
  <si>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</si>
  <si>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</si>
  <si>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</si>
  <si>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</si>
  <si>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</si>
  <si>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</si>
  <si>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</si>
  <si>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</si>
  <si>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</si>
  <si>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</si>
  <si>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</si>
  <si>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</si>
  <si>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</si>
  <si>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</si>
  <si>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</si>
  <si>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</si>
  <si>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</si>
  <si>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</si>
  <si>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</si>
  <si>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</si>
  <si>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</si>
  <si>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</si>
  <si>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</si>
  <si>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</si>
  <si>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</si>
  <si>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</si>
  <si>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</si>
  <si>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</si>
  <si>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</si>
  <si>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</si>
  <si>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</si>
  <si>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</si>
  <si>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</si>
  <si>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</si>
  <si>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</si>
  <si>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</si>
  <si>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</si>
  <si>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</si>
  <si>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</si>
  <si>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</si>
  <si>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</si>
  <si>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</si>
  <si>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</si>
  <si>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</si>
  <si>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</si>
  <si>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</si>
  <si>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</si>
  <si>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</si>
  <si>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</si>
  <si>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</si>
  <si>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</si>
  <si>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</si>
  <si>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</si>
  <si>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</si>
  <si>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</si>
  <si>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</si>
  <si>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</si>
  <si>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</si>
  <si>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</si>
  <si>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</si>
  <si>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</si>
  <si>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</si>
  <si>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</si>
  <si>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</si>
  <si>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</si>
  <si>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</si>
  <si>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</si>
  <si>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</si>
  <si>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</si>
  <si>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</si>
  <si>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</si>
  <si>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</si>
  <si>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</si>
  <si>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</si>
  <si>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</si>
  <si>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</si>
  <si>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</si>
  <si>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</si>
  <si>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</si>
  <si>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</si>
  <si>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</si>
  <si>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</si>
  <si>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</si>
  <si>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</si>
  <si>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</si>
  <si>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</si>
  <si>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</si>
  <si>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</si>
  <si>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</si>
  <si>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</si>
  <si>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</si>
  <si>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</si>
  <si>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</si>
  <si>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</si>
  <si>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</si>
  <si>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</si>
  <si>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</si>
  <si>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</si>
  <si>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</si>
  <si>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</si>
  <si>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</si>
  <si>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</si>
  <si>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</si>
  <si>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</si>
  <si>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</si>
  <si>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</si>
  <si>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</si>
  <si>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</si>
  <si>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</si>
  <si>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</si>
  <si>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</si>
  <si>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</si>
  <si>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</si>
  <si>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</si>
  <si>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</si>
  <si>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</si>
  <si>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</si>
  <si>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</si>
  <si>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</si>
  <si>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</si>
  <si>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</si>
  <si>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</si>
  <si>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</si>
  <si>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</si>
  <si>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</si>
  <si>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</si>
  <si>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</si>
  <si>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</si>
  <si>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</si>
  <si>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</si>
  <si>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</si>
  <si>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</si>
  <si>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</si>
  <si>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</si>
  <si>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</si>
  <si>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</si>
  <si>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</si>
  <si>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</si>
  <si>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</si>
  <si>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</si>
  <si>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</si>
  <si>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</si>
  <si>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</si>
  <si>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</si>
  <si>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</si>
  <si>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</si>
  <si>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</si>
  <si>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</si>
  <si>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</si>
  <si>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</si>
  <si>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</si>
  <si>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</si>
  <si>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</si>
  <si>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</si>
  <si>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</si>
  <si>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</si>
  <si>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</si>
  <si>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</si>
  <si>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</si>
  <si>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</si>
  <si>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</si>
  <si>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</si>
  <si>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</si>
  <si>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</si>
  <si>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</si>
  <si>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</si>
  <si>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</si>
  <si>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</si>
  <si>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</si>
  <si>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</si>
  <si>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</si>
  <si>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</si>
  <si>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</si>
  <si>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</si>
  <si>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</si>
  <si>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</si>
  <si>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</si>
  <si>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</si>
  <si>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</si>
  <si>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</si>
  <si>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</si>
  <si>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</si>
  <si>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</si>
  <si>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</si>
  <si>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</si>
  <si>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</si>
  <si>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</si>
  <si>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</si>
  <si>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</si>
  <si>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</si>
  <si>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</si>
  <si>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</si>
  <si>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</si>
  <si>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</si>
  <si>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</si>
  <si>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</si>
  <si>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</si>
  <si>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</si>
  <si>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</si>
  <si>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</si>
  <si>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</si>
  <si>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</si>
  <si>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</si>
  <si>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</si>
  <si>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</si>
  <si>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</si>
  <si>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</si>
  <si>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</si>
  <si>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</si>
  <si>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</si>
  <si>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</si>
  <si>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</si>
  <si>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</si>
  <si>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</si>
  <si>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</si>
  <si>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</si>
  <si>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</si>
  <si>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</si>
  <si>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</si>
  <si>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</si>
  <si>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</si>
  <si>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</si>
  <si>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</si>
  <si>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</si>
  <si>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</si>
  <si>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</si>
  <si>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</si>
  <si>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</si>
  <si>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</si>
  <si>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</si>
  <si>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</si>
  <si>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</si>
  <si>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</si>
  <si>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</si>
  <si>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</si>
  <si>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</si>
  <si>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</si>
  <si>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</si>
  <si>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</si>
  <si>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</si>
  <si>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</si>
  <si>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</si>
  <si>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</si>
  <si>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</si>
  <si>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</si>
  <si>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</si>
  <si>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</si>
  <si>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</si>
  <si>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</si>
  <si>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</si>
  <si>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</si>
  <si>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</si>
  <si>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</si>
  <si>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</si>
  <si>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</si>
  <si>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</si>
  <si>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</si>
  <si>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</si>
  <si>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</si>
  <si>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</si>
  <si>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</si>
  <si>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</si>
  <si>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</si>
  <si>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</si>
  <si>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</si>
  <si>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</si>
  <si>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</si>
  <si>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</si>
  <si>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</si>
  <si>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</si>
  <si>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</si>
  <si>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</si>
  <si>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</si>
  <si>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</si>
  <si>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</si>
  <si>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</si>
  <si>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</si>
  <si>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</si>
  <si>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</si>
  <si>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</si>
  <si>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</si>
  <si>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</si>
  <si>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</si>
  <si>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</si>
  <si>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</si>
  <si>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</si>
  <si>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</si>
  <si>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</si>
  <si>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</si>
  <si>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</si>
  <si>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</si>
  <si>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</si>
  <si>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</si>
  <si>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</si>
  <si>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</si>
  <si>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</si>
  <si>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</si>
  <si>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</si>
  <si>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</si>
  <si>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</si>
  <si>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</si>
  <si>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</si>
  <si>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</si>
  <si>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</si>
  <si>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</si>
  <si>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</si>
  <si>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</si>
  <si>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</si>
  <si>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</si>
  <si>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</si>
  <si>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</si>
  <si>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</si>
  <si>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</si>
  <si>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</si>
  <si>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</si>
  <si>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</si>
  <si>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</si>
  <si>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</si>
  <si>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</si>
  <si>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</si>
  <si>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</si>
  <si>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</si>
  <si>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</si>
  <si>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</si>
  <si>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</si>
  <si>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</si>
  <si>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</si>
  <si>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</si>
  <si>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</si>
  <si>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</si>
  <si>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</si>
  <si>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</si>
  <si>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</si>
  <si>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</si>
  <si>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</si>
  <si>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</si>
  <si>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</si>
  <si>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</si>
  <si>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</si>
  <si>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</si>
  <si>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</si>
  <si>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</si>
  <si>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</si>
  <si>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</si>
  <si>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</si>
  <si>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</si>
  <si>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</si>
  <si>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</si>
  <si>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</si>
  <si>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</si>
  <si>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</si>
  <si>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</si>
  <si>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</si>
  <si>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</si>
  <si>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</si>
  <si>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</si>
  <si>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</si>
  <si>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</si>
  <si>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</si>
  <si>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</si>
  <si>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</si>
  <si>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</si>
  <si>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</si>
  <si>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</si>
  <si>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</si>
  <si>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</si>
  <si>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</si>
  <si>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</si>
  <si>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</si>
  <si>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</si>
  <si>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</si>
  <si>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</si>
  <si>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</si>
  <si>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</si>
  <si>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</si>
  <si>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</si>
  <si>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</si>
  <si>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</si>
  <si>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</si>
  <si>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</si>
  <si>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</si>
  <si>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</si>
  <si>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</si>
  <si>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</si>
  <si>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</si>
  <si>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</si>
  <si>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</si>
  <si>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</si>
  <si>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</si>
  <si>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</si>
  <si>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</si>
  <si>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</si>
  <si>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</si>
  <si>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</si>
  <si>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</si>
  <si>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</si>
  <si>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</si>
  <si>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</si>
  <si>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</si>
  <si>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</si>
  <si>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</si>
  <si>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</si>
  <si>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</si>
  <si>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</si>
  <si>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</si>
  <si>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</si>
  <si>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</si>
  <si>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</si>
  <si>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</si>
  <si>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</si>
  <si>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</si>
  <si>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</si>
  <si>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</si>
  <si>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</si>
  <si>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</si>
  <si>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</si>
  <si>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</si>
  <si>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</si>
  <si>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</si>
  <si>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</si>
  <si>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</si>
  <si>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</si>
  <si>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</si>
  <si>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</si>
  <si>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</si>
  <si>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</si>
  <si>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</si>
  <si>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</si>
  <si>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</si>
  <si>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</si>
  <si>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</si>
  <si>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</si>
  <si>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</si>
  <si>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</si>
  <si>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</si>
  <si>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</si>
  <si>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</si>
  <si>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</si>
  <si>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</si>
  <si>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</si>
  <si>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</si>
  <si>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</si>
  <si>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</si>
  <si>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</si>
  <si>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</si>
  <si>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</si>
  <si>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</si>
  <si>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</si>
  <si>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</si>
  <si>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</si>
  <si>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</si>
  <si>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</si>
  <si>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</si>
  <si>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</si>
  <si>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</si>
  <si>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</si>
  <si>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</si>
  <si>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</si>
  <si>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</si>
  <si>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</si>
  <si>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</si>
  <si>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</si>
  <si>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</si>
  <si>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</si>
  <si>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</si>
  <si>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</si>
  <si>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</si>
  <si>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</si>
  <si>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</si>
  <si>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</si>
  <si>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</si>
  <si>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</si>
  <si>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</si>
  <si>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</si>
  <si>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</si>
  <si>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</si>
  <si>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</si>
  <si>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</si>
  <si>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</si>
  <si>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</si>
  <si>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</si>
  <si>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</si>
  <si>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</si>
  <si>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</si>
  <si>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</si>
  <si>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</si>
  <si>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</si>
  <si>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</si>
  <si>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</si>
  <si>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</si>
  <si>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</si>
  <si>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</si>
  <si>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</si>
  <si>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</si>
  <si>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</si>
  <si>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</si>
  <si>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</si>
  <si>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</si>
  <si>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</si>
  <si>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</si>
  <si>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</si>
  <si>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</si>
  <si>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</si>
  <si>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</si>
  <si>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</si>
  <si>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</si>
  <si>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</si>
  <si>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</si>
  <si>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</si>
  <si>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</si>
  <si>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</si>
  <si>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</si>
  <si>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</si>
  <si>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</si>
  <si>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</si>
  <si>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</si>
  <si>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</si>
  <si>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</si>
  <si>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</si>
  <si>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</si>
  <si>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</si>
  <si>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</si>
  <si>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</si>
  <si>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</si>
  <si>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</si>
  <si>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</si>
  <si>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</si>
  <si>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</si>
  <si>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</si>
  <si>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</si>
  <si>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</si>
  <si>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</si>
  <si>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</si>
  <si>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</si>
  <si>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</si>
  <si>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</si>
  <si>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</si>
  <si>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</si>
  <si>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</si>
  <si>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</si>
  <si>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</si>
  <si>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</si>
  <si>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</si>
  <si>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</si>
  <si>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</si>
  <si>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</si>
  <si>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</si>
  <si>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</si>
  <si>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</si>
  <si>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</si>
  <si>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</si>
  <si>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</si>
  <si>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</si>
  <si>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</si>
  <si>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</si>
  <si>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</si>
  <si>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</si>
  <si>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</si>
  <si>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</si>
  <si>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</si>
  <si>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</si>
  <si>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</si>
  <si>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</si>
  <si>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</si>
  <si>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</si>
  <si>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</si>
  <si>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</si>
  <si>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</si>
  <si>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</si>
  <si>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</si>
  <si>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</si>
  <si>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</si>
  <si>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</si>
  <si>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</si>
  <si>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</si>
  <si>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</si>
  <si>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</si>
  <si>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</si>
  <si>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</si>
  <si>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</si>
  <si>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</si>
  <si>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</si>
  <si>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</si>
  <si>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</si>
  <si>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</si>
  <si>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</si>
  <si>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</si>
  <si>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</si>
  <si>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</si>
  <si>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</si>
  <si>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</si>
  <si>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</si>
  <si>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</si>
  <si>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</si>
  <si>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</si>
  <si>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</si>
  <si>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</si>
  <si>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</si>
  <si>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</si>
  <si>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</si>
  <si>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</si>
  <si>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</si>
  <si>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</si>
  <si>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</si>
  <si>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</si>
  <si>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</si>
  <si>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</si>
  <si>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</si>
  <si>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</si>
  <si>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</si>
  <si>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</si>
  <si>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</si>
  <si>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</si>
  <si>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</si>
  <si>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</si>
  <si>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</si>
  <si>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</si>
  <si>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</si>
  <si>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</si>
  <si>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</si>
  <si>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</si>
  <si>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</si>
  <si>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</si>
  <si>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</si>
  <si>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</si>
  <si>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</si>
  <si>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</si>
  <si>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</si>
  <si>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</si>
  <si>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</si>
  <si>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</si>
  <si>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</si>
  <si>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</si>
  <si>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</si>
  <si>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</si>
  <si>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</si>
  <si>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</si>
  <si>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</si>
  <si>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</si>
  <si>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</si>
  <si>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</si>
  <si>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</si>
  <si>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</si>
  <si>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</si>
  <si>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</si>
  <si>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</si>
  <si>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</si>
  <si>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</si>
  <si>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</si>
  <si>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</si>
  <si>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</si>
  <si>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</si>
  <si>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</si>
  <si>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</si>
  <si>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</si>
  <si>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</si>
  <si>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</si>
  <si>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</si>
  <si>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</si>
  <si>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</si>
  <si>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</si>
  <si>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</si>
  <si>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</si>
  <si>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</si>
  <si>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</si>
  <si>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</si>
  <si>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</si>
  <si>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</si>
  <si>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</si>
  <si>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</si>
  <si>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</si>
  <si>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</si>
  <si>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</si>
  <si>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</si>
  <si>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</si>
  <si>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</si>
  <si>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</si>
  <si>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</si>
  <si>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</si>
  <si>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</si>
  <si>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</si>
  <si>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</si>
  <si>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</si>
  <si>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</si>
  <si>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</si>
  <si>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</si>
  <si>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</si>
  <si>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</si>
  <si>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</si>
  <si>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</si>
  <si>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</si>
  <si>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</si>
  <si>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</si>
  <si>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</si>
  <si>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</si>
  <si>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</si>
  <si>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</si>
  <si>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</si>
  <si>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</si>
  <si>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</si>
  <si>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</si>
  <si>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</si>
  <si>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</si>
  <si>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</si>
  <si>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</si>
  <si>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</si>
  <si>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</si>
  <si>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</si>
  <si>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</si>
  <si>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</si>
  <si>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</si>
  <si>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</si>
  <si>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</si>
  <si>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</si>
  <si>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</si>
  <si>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</si>
  <si>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</si>
  <si>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</si>
  <si>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</si>
  <si>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</si>
  <si>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</si>
  <si>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</si>
  <si>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</si>
  <si>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</si>
  <si>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</si>
  <si>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</si>
  <si>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</si>
  <si>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</si>
  <si>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</si>
  <si>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</si>
  <si>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</si>
  <si>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</si>
  <si>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</si>
  <si>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</si>
  <si>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</si>
  <si>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</si>
  <si>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</si>
  <si>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</si>
  <si>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</si>
  <si>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</si>
  <si>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</si>
  <si>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</si>
  <si>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</si>
  <si>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</si>
  <si>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</si>
  <si>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</si>
  <si>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</si>
  <si>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</si>
  <si>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</si>
  <si>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</si>
  <si>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</si>
  <si>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</si>
  <si>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</si>
  <si>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</si>
  <si>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</si>
  <si>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</si>
  <si>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</si>
  <si>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</si>
  <si>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</si>
  <si>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</si>
  <si>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</si>
  <si>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</si>
  <si>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</si>
  <si>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</si>
  <si>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</si>
  <si>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</si>
  <si>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</si>
  <si>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</si>
  <si>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</si>
  <si>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</si>
  <si>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</si>
  <si>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</si>
  <si>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</si>
  <si>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</si>
  <si>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</si>
  <si>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</si>
  <si>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</si>
  <si>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</si>
  <si>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</si>
  <si>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</si>
  <si>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</si>
  <si>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</si>
  <si>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</si>
  <si>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</si>
  <si>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</si>
  <si>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</si>
  <si>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</si>
  <si>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</si>
  <si>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</si>
  <si>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</si>
  <si>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</si>
  <si>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</si>
  <si>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</si>
  <si>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</si>
  <si>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</si>
  <si>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</si>
  <si>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</si>
  <si>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</si>
  <si>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</si>
  <si>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</si>
  <si>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</si>
  <si>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</si>
  <si>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</si>
  <si>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</si>
  <si>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</si>
  <si>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</si>
  <si>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</si>
  <si>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</si>
  <si>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</si>
  <si>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</si>
  <si>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</si>
  <si>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</si>
  <si>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</si>
  <si>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</si>
  <si>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</si>
  <si>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</si>
  <si>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</si>
  <si>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</si>
  <si>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</si>
  <si>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</si>
  <si>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</si>
  <si>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</si>
  <si>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</si>
  <si>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</si>
  <si>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</si>
  <si>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</si>
  <si>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</si>
  <si>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</si>
  <si>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</si>
  <si>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</si>
  <si>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</si>
  <si>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</si>
  <si>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</si>
  <si>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</si>
  <si>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</si>
  <si>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</si>
  <si>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</si>
  <si>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</si>
  <si>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</si>
  <si>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</si>
  <si>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</si>
  <si>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</si>
  <si>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</si>
  <si>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</si>
  <si>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</si>
  <si>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</si>
  <si>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</si>
  <si>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</si>
  <si>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</si>
  <si>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</si>
  <si>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</si>
  <si>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</si>
  <si>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</si>
  <si>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</si>
  <si>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</si>
  <si>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</si>
  <si>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</si>
  <si>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</si>
  <si>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</si>
  <si>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</si>
  <si>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</si>
  <si>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</si>
  <si>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</si>
  <si>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</si>
  <si>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</si>
  <si>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</si>
  <si>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</si>
  <si>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</si>
  <si>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</si>
  <si>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</si>
  <si>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</si>
  <si>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</si>
  <si>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</si>
  <si>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</si>
  <si>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</si>
  <si>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</si>
  <si>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</si>
  <si>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</si>
  <si>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</si>
  <si>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</si>
  <si>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</si>
  <si>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</si>
  <si>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</si>
  <si>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</si>
  <si>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</si>
  <si>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</si>
  <si>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</si>
  <si>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</si>
  <si>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</si>
  <si>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</si>
  <si>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</si>
  <si>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</si>
  <si>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</si>
  <si>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</si>
  <si>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</si>
  <si>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</si>
  <si>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</si>
  <si>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</si>
  <si>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</si>
  <si>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</si>
  <si>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</si>
  <si>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</si>
  <si>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</si>
  <si>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</si>
  <si>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</si>
  <si>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</si>
  <si>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</si>
  <si>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</si>
  <si>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</si>
  <si>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</si>
  <si>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</si>
  <si>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</si>
  <si>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</si>
  <si>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</si>
  <si>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</si>
  <si>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</si>
  <si>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</si>
  <si>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</si>
  <si>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</si>
  <si>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</si>
  <si>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</si>
  <si>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</si>
  <si>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</si>
  <si>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</si>
  <si>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</si>
  <si>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</si>
  <si>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</si>
  <si>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</si>
  <si>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</si>
  <si>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</si>
  <si>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</si>
  <si>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</si>
  <si>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</si>
  <si>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</si>
  <si>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</si>
  <si>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</si>
  <si>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</si>
  <si>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</si>
  <si>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</si>
  <si>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</si>
  <si>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</si>
  <si>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</si>
  <si>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</si>
  <si>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</si>
  <si>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</si>
  <si>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</si>
  <si>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</si>
  <si>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</si>
  <si>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</si>
  <si>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</si>
  <si>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</si>
  <si>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</si>
  <si>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</si>
  <si>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</si>
  <si>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</si>
  <si>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</si>
  <si>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</si>
  <si>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</si>
  <si>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</si>
  <si>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</si>
  <si>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</si>
  <si>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</si>
  <si>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</si>
  <si>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</si>
  <si>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</si>
  <si>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</si>
  <si>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</si>
  <si>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</si>
  <si>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</si>
  <si>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</si>
  <si>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</si>
  <si>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</si>
  <si>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</si>
  <si>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</si>
  <si>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</si>
  <si>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</si>
  <si>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</si>
  <si>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</si>
  <si>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</si>
  <si>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</si>
  <si>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</si>
  <si>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</si>
  <si>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</si>
  <si>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</si>
  <si>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</si>
  <si>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</si>
  <si>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</si>
  <si>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</si>
  <si>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</si>
  <si>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</si>
  <si>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</si>
  <si>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</si>
  <si>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</si>
  <si>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</si>
  <si>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</si>
  <si>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</si>
  <si>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</si>
  <si>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</si>
  <si>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</si>
  <si>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</si>
  <si>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</si>
  <si>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</si>
  <si>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</si>
  <si>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</si>
  <si>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</si>
  <si>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</si>
  <si>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</si>
  <si>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</si>
  <si>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</si>
  <si>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</si>
  <si>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</si>
  <si>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</si>
  <si>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</si>
  <si>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</si>
  <si>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</si>
  <si>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</si>
  <si>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</si>
  <si>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</si>
  <si>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</si>
  <si>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</si>
  <si>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</si>
  <si>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</si>
  <si>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</si>
  <si>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</si>
  <si>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</si>
  <si>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</si>
  <si>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</si>
  <si>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</si>
  <si>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</si>
  <si>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</si>
  <si>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</si>
  <si>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</si>
  <si>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</si>
  <si>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</si>
  <si>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</si>
  <si>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</si>
  <si>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</si>
  <si>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</si>
  <si>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</si>
  <si>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</si>
  <si>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</si>
  <si>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</si>
  <si>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</si>
  <si>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</si>
  <si>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</si>
  <si>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</si>
  <si>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</si>
  <si>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</si>
  <si>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</si>
  <si>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</si>
  <si>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</si>
  <si>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</si>
  <si>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</si>
  <si>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</si>
  <si>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</si>
  <si>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</si>
  <si>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</si>
  <si>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</si>
  <si>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</si>
  <si>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</si>
  <si>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</si>
  <si>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</si>
  <si>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</si>
  <si>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</si>
  <si>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</si>
  <si>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</si>
  <si>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</si>
  <si>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</si>
  <si>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</si>
  <si>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</si>
  <si>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</si>
  <si>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</si>
  <si>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</si>
  <si>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</si>
  <si>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</si>
  <si>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</si>
  <si>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</si>
  <si>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</si>
  <si>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</si>
  <si>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</si>
  <si>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</si>
  <si>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</si>
  <si>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</si>
  <si>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</si>
  <si>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</si>
  <si>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</si>
  <si>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</si>
  <si>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</si>
  <si>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</si>
  <si>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</si>
  <si>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</si>
  <si>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</si>
  <si>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</si>
  <si>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</si>
  <si>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</si>
  <si>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</si>
  <si>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</si>
  <si>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</si>
  <si>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</si>
  <si>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</si>
  <si>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</si>
  <si>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</si>
  <si>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</si>
  <si>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</si>
  <si>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</si>
  <si>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</si>
  <si>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</si>
  <si>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</si>
  <si>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</si>
  <si>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</si>
  <si>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</si>
  <si>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</si>
  <si>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</si>
  <si>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</si>
  <si>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</si>
  <si>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</si>
  <si>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</si>
  <si>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</si>
  <si>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</si>
  <si>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</si>
  <si>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</si>
  <si>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</si>
  <si>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</si>
  <si>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</si>
  <si>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</si>
  <si>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</si>
  <si>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</si>
  <si>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</si>
  <si>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</si>
  <si>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</si>
  <si>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</si>
  <si>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</si>
  <si>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</si>
  <si>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</si>
  <si>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</si>
  <si>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</si>
  <si>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</si>
  <si>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</si>
  <si>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</si>
  <si>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</si>
  <si>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</si>
  <si>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</si>
  <si>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</si>
  <si>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</si>
  <si>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</si>
  <si>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</si>
  <si>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</si>
  <si>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</si>
  <si>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</si>
  <si>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</si>
  <si>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</si>
  <si>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</si>
  <si>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</si>
  <si>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</si>
  <si>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</si>
  <si>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</si>
  <si>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</si>
  <si>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</si>
  <si>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</si>
  <si>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</si>
  <si>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</si>
  <si>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</si>
  <si>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</si>
  <si>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</si>
  <si>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</si>
  <si>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</si>
  <si>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</si>
  <si>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</si>
  <si>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</si>
  <si>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</si>
  <si>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</si>
  <si>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</si>
  <si>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</si>
  <si>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</si>
  <si>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</si>
  <si>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</si>
  <si>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</si>
  <si>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</si>
  <si>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</si>
  <si>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</si>
  <si>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</si>
  <si>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</si>
  <si>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</si>
  <si>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</si>
  <si>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</si>
  <si>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</si>
  <si>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</si>
  <si>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</si>
  <si>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</si>
  <si>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</si>
  <si>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</si>
  <si>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</si>
  <si>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</si>
  <si>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</si>
  <si>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</si>
  <si>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</si>
  <si>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</si>
  <si>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</si>
  <si>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</si>
  <si>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</si>
  <si>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</si>
  <si>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</si>
  <si>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</si>
  <si>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</si>
  <si>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</si>
  <si>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</si>
  <si>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</si>
  <si>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</si>
  <si>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</si>
  <si>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</si>
  <si>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</si>
  <si>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</si>
  <si>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</si>
  <si>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</si>
  <si>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</si>
  <si>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</si>
  <si>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</si>
  <si>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</si>
  <si>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</si>
  <si>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</si>
  <si>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</si>
  <si>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</si>
  <si>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</si>
  <si>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</si>
  <si>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</si>
  <si>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</si>
  <si>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</si>
  <si>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</si>
  <si>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</si>
  <si>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</si>
  <si>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</si>
  <si>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</si>
  <si>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</si>
  <si>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</si>
  <si>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</si>
  <si>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</si>
  <si>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</si>
  <si>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</si>
  <si>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</si>
  <si>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</si>
  <si>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</si>
  <si>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</si>
  <si>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</si>
  <si>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</si>
  <si>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</si>
  <si>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</si>
  <si>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</si>
  <si>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</si>
  <si>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</si>
  <si>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</si>
  <si>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</si>
  <si>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</si>
  <si>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</si>
  <si>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</si>
  <si>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</si>
  <si>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</si>
  <si>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</si>
  <si>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</si>
  <si>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</si>
  <si>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</si>
  <si>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</si>
  <si>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</si>
  <si>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</si>
  <si>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</si>
  <si>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</si>
  <si>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</si>
  <si>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</si>
  <si>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</si>
  <si>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</si>
  <si>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</si>
  <si>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</si>
  <si>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</si>
  <si>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</si>
  <si>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</si>
  <si>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</si>
  <si>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</si>
  <si>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</si>
  <si>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</si>
  <si>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</si>
  <si>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</si>
  <si>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</si>
  <si>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</si>
  <si>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</si>
  <si>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</si>
  <si>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</si>
  <si>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</si>
  <si>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</si>
  <si>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</si>
  <si>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</si>
  <si>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</si>
  <si>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</si>
  <si>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</si>
  <si>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</si>
  <si>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</si>
  <si>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</si>
  <si>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</si>
  <si>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</si>
  <si>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</si>
  <si>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</si>
  <si>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</si>
  <si>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</si>
  <si>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</si>
  <si>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</si>
  <si>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</si>
  <si>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</si>
  <si>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</si>
  <si>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</si>
  <si>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</si>
  <si>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</si>
  <si>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</si>
  <si>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</si>
  <si>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</si>
  <si>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</si>
  <si>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</si>
  <si>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</si>
  <si>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</si>
  <si>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</si>
  <si>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</si>
  <si>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</si>
  <si>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</si>
  <si>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</si>
  <si>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</si>
  <si>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</si>
  <si>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</si>
  <si>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</si>
  <si>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</si>
  <si>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</si>
  <si>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</si>
  <si>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</si>
  <si>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</si>
  <si>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</si>
  <si>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</si>
  <si>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</si>
  <si>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</si>
  <si>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</si>
  <si>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</si>
  <si>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</si>
  <si>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</si>
  <si>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</si>
  <si>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</si>
  <si>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</si>
  <si>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</si>
  <si>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</si>
  <si>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</si>
  <si>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</si>
  <si>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</si>
  <si>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</si>
  <si>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</si>
  <si>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</si>
  <si>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</si>
  <si>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</si>
  <si>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</si>
  <si>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</si>
  <si>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</si>
  <si>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</si>
  <si>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</si>
  <si>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</si>
  <si>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</si>
  <si>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</si>
  <si>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</si>
  <si>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</si>
  <si>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</si>
  <si>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</si>
  <si>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</si>
  <si>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</si>
  <si>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</si>
  <si>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</si>
  <si>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</si>
  <si>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</si>
  <si>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</si>
  <si>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</si>
  <si>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</si>
  <si>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</si>
  <si>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</si>
  <si>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</si>
  <si>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</si>
  <si>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</si>
  <si>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</si>
  <si>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</si>
  <si>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</si>
  <si>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</si>
  <si>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</si>
  <si>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</si>
  <si>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</si>
  <si>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</si>
  <si>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</si>
  <si>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</si>
  <si>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</si>
  <si>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</si>
  <si>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</si>
  <si>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</si>
  <si>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</si>
  <si>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</si>
  <si>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</si>
  <si>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</si>
  <si>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</si>
  <si>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</si>
  <si>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</si>
  <si>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</si>
  <si>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</si>
  <si>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</si>
  <si>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</si>
  <si>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</si>
  <si>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</si>
  <si>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</si>
  <si>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</si>
  <si>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</si>
  <si>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</si>
  <si>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</si>
  <si>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</si>
  <si>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</si>
  <si>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</si>
  <si>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</si>
  <si>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</si>
  <si>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</si>
  <si>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</si>
  <si>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</si>
  <si>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</si>
  <si>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</si>
  <si>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</si>
  <si>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</si>
  <si>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</si>
  <si>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</si>
  <si>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</si>
  <si>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</si>
  <si>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</si>
  <si>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</si>
  <si>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</si>
  <si>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</si>
  <si>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</si>
  <si>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</si>
  <si>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</si>
  <si>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</si>
  <si>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</si>
  <si>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</si>
  <si>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</si>
  <si>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</si>
  <si>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</si>
  <si>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</si>
  <si>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</si>
  <si>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</si>
  <si>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</si>
  <si>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</si>
  <si>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</si>
  <si>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</si>
  <si>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</si>
  <si>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</si>
  <si>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</si>
  <si>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</si>
  <si>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</si>
  <si>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</si>
  <si>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</si>
  <si>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</si>
  <si>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</si>
  <si>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</si>
  <si>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</si>
  <si>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</si>
  <si>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</si>
  <si>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</si>
  <si>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</si>
  <si>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</si>
  <si>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</si>
  <si>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</si>
  <si>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</si>
  <si>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</si>
  <si>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</si>
  <si>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</si>
  <si>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</si>
  <si>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</si>
  <si>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</si>
  <si>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</si>
  <si>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</si>
  <si>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</si>
  <si>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</si>
  <si>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</si>
  <si>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</si>
  <si>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</si>
  <si>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</si>
  <si>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</si>
  <si>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</si>
  <si>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</si>
  <si>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</si>
  <si>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</si>
  <si>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</si>
  <si>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</si>
  <si>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</si>
  <si>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</si>
  <si>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</si>
  <si>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</si>
  <si>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</si>
  <si>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</si>
  <si>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</si>
  <si>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</si>
  <si>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</si>
  <si>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</si>
  <si>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</si>
  <si>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</si>
  <si>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</si>
  <si>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</si>
  <si>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</si>
  <si>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</si>
  <si>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</si>
  <si>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</si>
  <si>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</si>
  <si>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</si>
  <si>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</si>
  <si>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</si>
  <si>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</si>
  <si>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</si>
  <si>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</si>
  <si>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</si>
  <si>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</si>
  <si>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</si>
  <si>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</si>
  <si>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</si>
  <si>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</si>
  <si>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</si>
  <si>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</si>
  <si>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</si>
  <si>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</si>
  <si>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</si>
  <si>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</si>
  <si>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</si>
  <si>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</si>
  <si>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</si>
  <si>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</si>
  <si>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</si>
  <si>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</si>
  <si>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</si>
  <si>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</si>
  <si>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</si>
  <si>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</si>
  <si>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</si>
  <si>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</si>
  <si>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</si>
  <si>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</si>
  <si>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</si>
  <si>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</si>
  <si>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</si>
  <si>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</si>
  <si>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</si>
  <si>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</si>
  <si>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</si>
  <si>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</si>
  <si>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</si>
  <si>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</si>
  <si>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</si>
  <si>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</si>
  <si>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</si>
  <si>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</si>
  <si>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</si>
  <si>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</si>
  <si>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</si>
  <si>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</si>
  <si>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</si>
  <si>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</si>
  <si>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</si>
  <si>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</si>
  <si>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</si>
  <si>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</si>
  <si>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</si>
  <si>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</si>
  <si>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</si>
  <si>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</si>
  <si>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</si>
  <si>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</si>
  <si>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</si>
  <si>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</si>
  <si>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</si>
  <si>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</si>
  <si>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</si>
  <si>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</si>
  <si>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</si>
  <si>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</si>
  <si>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</si>
  <si>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</si>
  <si>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</si>
  <si>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</si>
  <si>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</si>
  <si>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</si>
  <si>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</si>
  <si>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</si>
  <si>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</si>
  <si>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</si>
  <si>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</si>
  <si>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</si>
  <si>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</si>
  <si>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</si>
  <si>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</si>
  <si>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</si>
  <si>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</si>
  <si>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</si>
  <si>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</si>
  <si>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</si>
  <si>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</si>
  <si>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</si>
  <si>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</si>
  <si>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</si>
  <si>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</si>
  <si>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</si>
  <si>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</si>
  <si>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</si>
  <si>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</si>
  <si>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</si>
  <si>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</si>
  <si>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</si>
  <si>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</si>
  <si>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</si>
  <si>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</si>
  <si>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</si>
  <si>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</si>
  <si>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</si>
  <si>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</si>
  <si>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</si>
  <si>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</si>
  <si>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</si>
  <si>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</si>
  <si>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</si>
  <si>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</si>
  <si>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</si>
  <si>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</si>
  <si>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</si>
  <si>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</si>
  <si>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</si>
  <si>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</si>
  <si>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</si>
  <si>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</si>
  <si>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</si>
  <si>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</si>
  <si>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</si>
  <si>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</si>
  <si>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</si>
  <si>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</si>
  <si>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</si>
  <si>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</si>
  <si>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</si>
  <si>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</si>
  <si>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</si>
  <si>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</si>
  <si>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</si>
  <si>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</si>
  <si>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</si>
  <si>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</si>
  <si>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</si>
  <si>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</si>
  <si>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</si>
  <si>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</si>
  <si>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</si>
  <si>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</si>
  <si>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</si>
  <si>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</si>
  <si>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</si>
  <si>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</si>
  <si>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</si>
  <si>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</si>
  <si>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</si>
  <si>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</si>
  <si>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</si>
  <si>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</si>
  <si>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</si>
  <si>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</si>
  <si>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</si>
  <si>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</si>
  <si>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</si>
  <si>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</si>
  <si>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</si>
  <si>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</si>
  <si>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</si>
  <si>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</si>
  <si>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</si>
  <si>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</si>
  <si>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</si>
  <si>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</si>
  <si>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</si>
  <si>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</si>
  <si>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</si>
  <si>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</si>
  <si>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</si>
  <si>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</si>
  <si>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</si>
  <si>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</si>
  <si>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</si>
  <si>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</si>
  <si>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</si>
  <si>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</si>
  <si>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</si>
  <si>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</si>
  <si>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</si>
  <si>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</si>
  <si>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</si>
  <si>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</si>
  <si>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</si>
  <si>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</si>
  <si>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</si>
  <si>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</si>
  <si>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</si>
  <si>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</si>
  <si>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</si>
  <si>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</si>
  <si>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</si>
  <si>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</si>
  <si>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</si>
  <si>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</si>
  <si>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</si>
  <si>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</si>
  <si>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</si>
  <si>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</si>
  <si>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</si>
  <si>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</si>
  <si>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</si>
  <si>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</si>
  <si>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</si>
  <si>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</si>
  <si>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</si>
  <si>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</si>
  <si>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</si>
  <si>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</si>
  <si>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</si>
  <si>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</si>
  <si>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</si>
  <si>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</si>
  <si>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</si>
  <si>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</si>
  <si>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</si>
  <si>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</si>
  <si>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</si>
  <si>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</si>
  <si>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</si>
  <si>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</si>
  <si>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</si>
  <si>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</si>
  <si>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</si>
  <si>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</si>
  <si>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</si>
  <si>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</si>
  <si>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</si>
  <si>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</si>
  <si>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</si>
  <si>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</si>
  <si>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</si>
  <si>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</si>
  <si>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</si>
  <si>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</si>
  <si>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</si>
  <si>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</si>
  <si>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</si>
  <si>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</si>
  <si>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</si>
  <si>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</si>
  <si>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</si>
  <si>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</si>
  <si>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</si>
  <si>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</si>
  <si>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</si>
  <si>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</si>
  <si>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</si>
  <si>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</si>
  <si>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</si>
  <si>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</si>
  <si>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</si>
  <si>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</si>
  <si>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</si>
  <si>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</si>
  <si>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</si>
  <si>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</si>
  <si>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</si>
  <si>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</si>
  <si>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</si>
  <si>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</si>
  <si>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</si>
  <si>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</si>
  <si>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</si>
  <si>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</si>
  <si>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</si>
  <si>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</si>
  <si>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</si>
  <si>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</si>
  <si>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</si>
  <si>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</si>
  <si>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</si>
  <si>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</si>
  <si>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</si>
  <si>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</si>
  <si>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</si>
  <si>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</si>
  <si>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</si>
  <si>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</si>
  <si>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</si>
  <si>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</si>
  <si>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</si>
  <si>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</si>
  <si>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</si>
  <si>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</si>
  <si>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</si>
  <si>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</si>
  <si>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</si>
  <si>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</si>
  <si>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</si>
  <si>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</si>
  <si>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</si>
  <si>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</si>
  <si>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</si>
  <si>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</si>
  <si>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</si>
  <si>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</si>
  <si>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</si>
  <si>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</si>
  <si>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</si>
  <si>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</si>
  <si>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</si>
  <si>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</si>
  <si>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</si>
  <si>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</si>
  <si>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</si>
  <si>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</si>
  <si>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</si>
  <si>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</si>
  <si>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</si>
  <si>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</si>
  <si>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</si>
  <si>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</si>
  <si>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</si>
  <si>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</si>
  <si>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</si>
  <si>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</si>
  <si>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</si>
  <si>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</si>
  <si>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</si>
  <si>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</si>
  <si>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</si>
  <si>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</si>
  <si>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</si>
  <si>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</si>
  <si>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</si>
  <si>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</si>
  <si>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</si>
  <si>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</si>
  <si>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</si>
  <si>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</si>
  <si>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</si>
  <si>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</si>
  <si>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</si>
  <si>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</si>
  <si>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</si>
  <si>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</si>
  <si>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</si>
  <si>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</si>
  <si>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</si>
  <si>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</si>
  <si>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</si>
  <si>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</si>
  <si>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</si>
  <si>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</si>
  <si>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</si>
  <si>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</si>
  <si>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</si>
  <si>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</si>
  <si>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</si>
  <si>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</si>
  <si>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</si>
  <si>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</si>
  <si>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</si>
  <si>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</si>
  <si>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</si>
  <si>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</si>
  <si>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</si>
  <si>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</si>
  <si>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</si>
  <si>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</si>
  <si>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</si>
  <si>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</si>
  <si>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</si>
  <si>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</si>
  <si>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</si>
  <si>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</si>
  <si>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</si>
  <si>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</si>
  <si>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</si>
  <si>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</si>
  <si>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</si>
  <si>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</si>
  <si>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</si>
  <si>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</si>
  <si>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</si>
  <si>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</si>
  <si>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</si>
  <si>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</si>
  <si>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</si>
  <si>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</si>
  <si>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</si>
  <si>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</si>
  <si>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</si>
  <si>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</si>
  <si>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</si>
  <si>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</si>
  <si>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</si>
  <si>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</si>
  <si>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</si>
  <si>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</si>
  <si>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</si>
  <si>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</si>
  <si>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</si>
  <si>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</si>
  <si>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</si>
  <si>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</si>
  <si>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</si>
  <si>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</si>
  <si>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</si>
  <si>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</si>
  <si>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</si>
  <si>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</si>
  <si>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</si>
  <si>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</si>
  <si>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</si>
  <si>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</si>
  <si>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</si>
  <si>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</si>
  <si>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</si>
  <si>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</si>
  <si>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</si>
  <si>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</si>
  <si>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</si>
  <si>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</si>
  <si>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</si>
  <si>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</si>
  <si>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</si>
  <si>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</si>
  <si>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</si>
  <si>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</si>
  <si>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</si>
  <si>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</si>
  <si>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</si>
  <si>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</si>
  <si>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</si>
  <si>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</si>
  <si>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</si>
  <si>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</si>
  <si>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</si>
  <si>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</si>
  <si>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</si>
  <si>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</si>
  <si>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</si>
  <si>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</si>
  <si>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</si>
  <si>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</si>
  <si>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</si>
  <si>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</si>
  <si>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</si>
  <si>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</si>
  <si>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</si>
  <si>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</si>
  <si>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</si>
  <si>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</si>
  <si>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</si>
  <si>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</si>
  <si>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</si>
  <si>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</si>
  <si>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</si>
  <si>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</si>
  <si>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</si>
  <si>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</si>
  <si>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</si>
  <si>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</si>
  <si>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</si>
  <si>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</si>
  <si>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</si>
  <si>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</si>
  <si>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</si>
  <si>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</si>
  <si>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</si>
  <si>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</si>
  <si>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</si>
  <si>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</si>
  <si>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</si>
  <si>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</si>
  <si>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</si>
  <si>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</si>
  <si>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</si>
  <si>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</si>
  <si>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</si>
  <si>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</si>
  <si>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</si>
  <si>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</si>
  <si>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</si>
  <si>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</si>
  <si>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</si>
  <si>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</si>
  <si>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</si>
  <si>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</si>
  <si>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</si>
  <si>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</si>
  <si>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</si>
  <si>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</si>
  <si>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</si>
  <si>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</si>
  <si>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</si>
  <si>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</si>
  <si>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</si>
  <si>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</si>
  <si>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</si>
  <si>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</si>
  <si>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</si>
  <si>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</si>
  <si>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</si>
  <si>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</si>
  <si>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</si>
  <si>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</si>
  <si>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</si>
  <si>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</si>
  <si>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</si>
  <si>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</si>
  <si>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</si>
  <si>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</si>
  <si>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</si>
  <si>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</si>
  <si>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</si>
  <si>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</si>
  <si>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</si>
  <si>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</si>
  <si>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</si>
  <si>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</si>
  <si>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</si>
  <si>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</si>
  <si>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</si>
  <si>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</si>
  <si>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</si>
  <si>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</si>
  <si>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</si>
  <si>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</si>
  <si>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</si>
  <si>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</si>
  <si>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</si>
  <si>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</si>
  <si>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</si>
  <si>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</si>
  <si>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</si>
  <si>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</si>
  <si>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</si>
  <si>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</si>
  <si>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</si>
  <si>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</si>
  <si>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</si>
  <si>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</si>
  <si>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</si>
  <si>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</si>
  <si>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</si>
  <si>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</si>
  <si>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</si>
  <si>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</si>
  <si>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</si>
  <si>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</si>
  <si>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</si>
  <si>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</si>
  <si>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</si>
  <si>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</si>
  <si>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</si>
  <si>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</si>
  <si>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</si>
  <si>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</si>
  <si>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</si>
  <si>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</si>
  <si>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</si>
  <si>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</si>
  <si>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</si>
  <si>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</si>
  <si>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</si>
  <si>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</si>
  <si>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</si>
  <si>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</si>
  <si>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</si>
  <si>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</si>
  <si>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</si>
  <si>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</si>
  <si>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</si>
  <si>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</si>
  <si>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</si>
  <si>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</si>
  <si>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</si>
  <si>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</si>
  <si>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</si>
  <si>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</si>
  <si>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</si>
  <si>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</si>
  <si>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</si>
  <si>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</si>
  <si>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</si>
  <si>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</si>
  <si>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</si>
  <si>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</si>
  <si>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</si>
  <si>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</si>
  <si>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</si>
  <si>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</si>
  <si>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</si>
  <si>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</si>
  <si>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</si>
  <si>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</si>
  <si>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</si>
  <si>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</si>
  <si>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</si>
  <si>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</si>
  <si>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</si>
  <si>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</si>
  <si>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</si>
  <si>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</si>
  <si>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</si>
  <si>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</si>
  <si>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</si>
  <si>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</si>
  <si>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</si>
  <si>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</si>
  <si>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</si>
  <si>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</si>
  <si>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</si>
  <si>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</si>
  <si>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</si>
  <si>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</si>
  <si>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</si>
  <si>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</si>
  <si>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</si>
  <si>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</si>
  <si>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</si>
  <si>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</si>
  <si>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</si>
  <si>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</si>
  <si>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</si>
  <si>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</si>
  <si>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</si>
  <si>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</si>
  <si>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</si>
  <si>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</si>
  <si>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</si>
  <si>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</si>
  <si>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</si>
  <si>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</si>
  <si>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</si>
  <si>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</si>
  <si>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</si>
  <si>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</si>
  <si>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</si>
  <si>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</si>
  <si>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</si>
  <si>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</si>
  <si>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</si>
  <si>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</si>
  <si>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</si>
  <si>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</si>
  <si>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</si>
  <si>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</si>
  <si>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</si>
  <si>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</si>
  <si>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</si>
  <si>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</si>
  <si>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</si>
  <si>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</si>
  <si>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</si>
  <si>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</si>
  <si>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</si>
  <si>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</si>
  <si>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</si>
  <si>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</si>
  <si>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</si>
  <si>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</si>
  <si>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</si>
  <si>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</si>
  <si>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</si>
  <si>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</si>
  <si>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</si>
  <si>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</si>
  <si>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</si>
  <si>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</si>
  <si>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</si>
  <si>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</si>
  <si>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</si>
  <si>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</si>
  <si>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</si>
  <si>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</si>
  <si>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</si>
  <si>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</si>
  <si>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</si>
  <si>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</si>
  <si>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</si>
  <si>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</si>
  <si>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</si>
  <si>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</si>
  <si>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</si>
  <si>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</si>
  <si>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</si>
  <si>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</si>
  <si>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</si>
  <si>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</si>
  <si>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</si>
  <si>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</si>
  <si>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</si>
  <si>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</si>
  <si>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</si>
  <si>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</si>
  <si>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</si>
  <si>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</si>
  <si>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</si>
  <si>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</si>
  <si>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</si>
  <si>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</si>
  <si>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</si>
  <si>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</si>
  <si>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</si>
  <si>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</si>
  <si>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</si>
  <si>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</si>
  <si>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</si>
  <si>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</si>
  <si>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</si>
  <si>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</si>
  <si>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</si>
  <si>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</si>
  <si>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</si>
  <si>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</si>
  <si>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</si>
  <si>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</si>
  <si>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</si>
  <si>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</si>
  <si>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</si>
  <si>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</si>
  <si>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</si>
  <si>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</si>
  <si>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</si>
  <si>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</si>
  <si>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</si>
  <si>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</si>
  <si>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</si>
  <si>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</si>
  <si>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</si>
  <si>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</si>
  <si>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</si>
  <si>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</si>
  <si>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</si>
  <si>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</si>
  <si>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</si>
  <si>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</si>
  <si>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</si>
  <si>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</si>
  <si>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</si>
  <si>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</si>
  <si>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</si>
  <si>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</si>
  <si>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</si>
  <si>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</si>
  <si>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</si>
  <si>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</si>
  <si>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</si>
  <si>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</si>
  <si>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</si>
  <si>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</si>
  <si>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</si>
  <si>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</si>
  <si>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</si>
  <si>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</si>
  <si>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</si>
  <si>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</si>
  <si>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</si>
  <si>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</si>
  <si>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</si>
  <si>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</si>
  <si>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</si>
  <si>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</si>
  <si>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</si>
  <si>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</si>
  <si>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</si>
  <si>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</si>
  <si>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</si>
  <si>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</si>
  <si>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</si>
  <si>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</si>
  <si>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</si>
  <si>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</si>
  <si>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</si>
  <si>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</si>
  <si>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</si>
  <si>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</si>
  <si>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</si>
  <si>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</si>
  <si>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</si>
  <si>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</si>
  <si>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</si>
  <si>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</si>
  <si>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</si>
  <si>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</si>
  <si>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</si>
  <si>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</si>
  <si>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</si>
  <si>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</si>
  <si>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</si>
  <si>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</si>
  <si>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</si>
  <si>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</si>
  <si>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</si>
  <si>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</si>
  <si>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</si>
  <si>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</si>
  <si>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</si>
  <si>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</si>
  <si>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</si>
  <si>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</si>
  <si>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</si>
  <si>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</si>
  <si>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</si>
  <si>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</si>
  <si>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</si>
  <si>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</si>
  <si>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</si>
  <si>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</si>
  <si>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</si>
  <si>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</si>
  <si>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</si>
  <si>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</si>
  <si>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</si>
  <si>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</si>
  <si>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</si>
  <si>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</si>
  <si>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</si>
  <si>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</si>
  <si>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</si>
  <si>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</si>
  <si>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</si>
  <si>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</si>
  <si>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</si>
  <si>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</si>
  <si>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</si>
  <si>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</si>
  <si>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</si>
  <si>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</si>
  <si>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</si>
  <si>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</si>
  <si>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</si>
  <si>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</si>
  <si>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</si>
  <si>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</si>
  <si>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</si>
  <si>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</si>
  <si>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</si>
  <si>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</si>
  <si>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</si>
  <si>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</si>
  <si>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</si>
  <si>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</si>
  <si>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</si>
  <si>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</si>
  <si>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</si>
  <si>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</si>
  <si>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</si>
  <si>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</si>
  <si>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</si>
  <si>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</si>
  <si>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</si>
  <si>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</si>
  <si>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</si>
  <si>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</si>
  <si>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</si>
  <si>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</si>
  <si>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</si>
  <si>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</si>
  <si>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</si>
  <si>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</si>
  <si>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</si>
  <si>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</si>
  <si>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</si>
  <si>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</si>
  <si>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</si>
  <si>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</si>
  <si>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</si>
  <si>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</si>
  <si>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</si>
  <si>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</si>
  <si>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</si>
  <si>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</si>
  <si>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</si>
  <si>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</si>
  <si>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</si>
  <si>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</si>
  <si>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</si>
  <si>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</si>
  <si>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</si>
  <si>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</si>
  <si>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</si>
  <si>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</si>
  <si>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</si>
  <si>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</si>
  <si>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</si>
  <si>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</si>
  <si>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</si>
  <si>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</si>
  <si>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</si>
  <si>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</si>
  <si>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</si>
  <si>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</si>
  <si>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</si>
  <si>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</si>
  <si>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</si>
  <si>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</si>
  <si>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</si>
  <si>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</si>
  <si>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</si>
  <si>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</si>
  <si>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</si>
  <si>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</si>
  <si>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</si>
  <si>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</si>
  <si>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</si>
  <si>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</si>
  <si>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</si>
  <si>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</si>
  <si>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</si>
  <si>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</si>
  <si>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</si>
  <si>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</si>
  <si>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</si>
  <si>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</si>
  <si>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</si>
  <si>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</si>
  <si>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</si>
  <si>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</si>
  <si>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</si>
  <si>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</si>
  <si>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</si>
  <si>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</si>
  <si>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</si>
  <si>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</si>
  <si>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</si>
  <si>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</si>
  <si>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</si>
  <si>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</si>
  <si>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</si>
  <si>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</si>
  <si>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</si>
  <si>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</si>
  <si>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</si>
  <si>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</si>
  <si>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</si>
  <si>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</si>
  <si>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</si>
  <si>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</si>
  <si>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</si>
  <si>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</si>
  <si>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</si>
  <si>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</si>
  <si>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</si>
  <si>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</si>
  <si>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</si>
  <si>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</si>
  <si>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</si>
  <si>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</si>
  <si>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</si>
  <si>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</si>
  <si>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</si>
  <si>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</si>
  <si>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</si>
  <si>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</si>
  <si>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</si>
  <si>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</si>
  <si>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</si>
  <si>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</si>
  <si>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</si>
  <si>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</si>
  <si>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</si>
  <si>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</si>
  <si>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</si>
  <si>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</si>
  <si>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</si>
  <si>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</si>
  <si>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</si>
  <si>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</si>
  <si>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</si>
  <si>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</si>
  <si>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</si>
  <si>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</si>
  <si>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</si>
  <si>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</si>
  <si>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</si>
  <si>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</si>
  <si>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</si>
  <si>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</si>
  <si>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</si>
  <si>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</si>
  <si>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</si>
  <si>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</si>
  <si>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</si>
  <si>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</si>
  <si>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</si>
  <si>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</si>
  <si>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</si>
  <si>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</si>
  <si>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</si>
  <si>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</si>
  <si>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</si>
  <si>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</si>
  <si>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</si>
  <si>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</si>
  <si>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</si>
  <si>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</si>
  <si>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</si>
  <si>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</si>
  <si>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</si>
  <si>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</si>
  <si>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</si>
  <si>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</si>
  <si>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</si>
  <si>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</si>
  <si>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</si>
  <si>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</si>
  <si>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</si>
  <si>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</si>
  <si>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</si>
  <si>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</si>
  <si>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</si>
  <si>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</si>
  <si>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</si>
  <si>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</si>
  <si>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</si>
  <si>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</si>
  <si>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</si>
  <si>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</si>
  <si>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</si>
  <si>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</si>
  <si>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</si>
  <si>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</si>
  <si>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</si>
  <si>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</si>
  <si>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</si>
  <si>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</si>
  <si>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</si>
  <si>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</si>
  <si>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</si>
  <si>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</si>
  <si>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</si>
  <si>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</si>
  <si>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</si>
  <si>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</si>
  <si>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</si>
  <si>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</si>
  <si>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</si>
  <si>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</si>
  <si>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</si>
  <si>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</si>
  <si>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</si>
  <si>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</si>
  <si>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</si>
  <si>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</si>
  <si>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</si>
  <si>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</si>
  <si>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</si>
  <si>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</si>
  <si>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</si>
  <si>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</si>
  <si>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</si>
  <si>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</si>
  <si>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</si>
  <si>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</si>
  <si>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</si>
  <si>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</si>
  <si>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</si>
  <si>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</si>
  <si>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</si>
  <si>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</si>
  <si>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</si>
  <si>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</si>
  <si>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</si>
  <si>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</si>
  <si>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</si>
  <si>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</si>
  <si>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</si>
  <si>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</si>
  <si>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</si>
  <si>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</si>
  <si>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</si>
  <si>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</si>
  <si>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</si>
  <si>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</si>
  <si>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</si>
  <si>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</si>
  <si>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</si>
  <si>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</si>
  <si>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</si>
  <si>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</si>
  <si>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</si>
  <si>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</si>
  <si>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</si>
  <si>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</si>
  <si>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</si>
  <si>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</si>
  <si>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</si>
  <si>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</si>
  <si>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</si>
  <si>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</si>
  <si>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</si>
  <si>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</si>
  <si>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</si>
  <si>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</si>
  <si>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</si>
  <si>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</si>
  <si>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</si>
  <si>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</si>
  <si>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</si>
  <si>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</si>
  <si>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</si>
  <si>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</si>
  <si>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</si>
  <si>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</si>
  <si>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</si>
  <si>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</si>
  <si>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</si>
  <si>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</si>
  <si>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</si>
  <si>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</si>
  <si>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</si>
  <si>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</si>
  <si>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</si>
  <si>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</si>
  <si>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</si>
  <si>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</si>
  <si>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</si>
  <si>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</si>
  <si>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</si>
  <si>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</si>
  <si>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</si>
  <si>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</si>
  <si>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</si>
  <si>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</si>
  <si>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</si>
  <si>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</si>
  <si>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</si>
  <si>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</si>
  <si>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</si>
  <si>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</si>
  <si>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</si>
  <si>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</si>
  <si>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</si>
  <si>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</si>
  <si>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</si>
  <si>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</si>
  <si>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</si>
  <si>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</si>
  <si>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</si>
  <si>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</si>
  <si>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</si>
  <si>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</si>
  <si>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</si>
  <si>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</si>
  <si>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</si>
  <si>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</si>
  <si>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</si>
  <si>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</si>
  <si>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</si>
  <si>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</si>
  <si>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</si>
  <si>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</si>
  <si>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</si>
  <si>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</si>
  <si>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</si>
  <si>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</si>
  <si>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</si>
  <si>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</si>
  <si>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</si>
  <si>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</si>
  <si>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</si>
  <si>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</si>
  <si>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</si>
  <si>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</si>
  <si>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</si>
  <si>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</si>
  <si>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</si>
  <si>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</si>
  <si>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</si>
  <si>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</si>
  <si>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</si>
  <si>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</si>
  <si>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</si>
  <si>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</si>
  <si>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</si>
  <si>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</si>
  <si>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</si>
  <si>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</si>
  <si>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</si>
  <si>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</si>
  <si>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</si>
  <si>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</si>
  <si>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</si>
  <si>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</si>
  <si>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</si>
  <si>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</si>
  <si>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</si>
  <si>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</si>
  <si>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</si>
  <si>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</si>
  <si>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</si>
  <si>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</si>
  <si>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</si>
  <si>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</si>
  <si>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</si>
  <si>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</si>
  <si>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</si>
  <si>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</si>
  <si>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</si>
  <si>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</si>
  <si>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</si>
  <si>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</si>
  <si>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</si>
  <si>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</si>
  <si>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</si>
  <si>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</si>
  <si>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</si>
  <si>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</si>
  <si>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</si>
  <si>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</si>
  <si>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</si>
  <si>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</si>
  <si>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</si>
  <si>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</si>
  <si>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</si>
  <si>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</si>
  <si>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</si>
  <si>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</si>
  <si>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</si>
  <si>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</si>
  <si>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</si>
  <si>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</si>
  <si>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</si>
  <si>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</si>
  <si>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</si>
  <si>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</si>
  <si>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</si>
  <si>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</si>
  <si>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</si>
  <si>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</si>
  <si>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</si>
  <si>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</si>
  <si>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</si>
  <si>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</si>
  <si>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</si>
  <si>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</si>
  <si>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</si>
  <si>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</si>
  <si>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</si>
  <si>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</si>
  <si>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</si>
  <si>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</si>
  <si>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</si>
  <si>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</si>
  <si>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</si>
  <si>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</si>
  <si>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</si>
  <si>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</si>
  <si>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</si>
  <si>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</si>
  <si>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</si>
  <si>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</si>
  <si>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</si>
  <si>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</si>
  <si>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</si>
  <si>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</si>
  <si>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</si>
  <si>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</si>
  <si>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</si>
  <si>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</si>
  <si>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</si>
  <si>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</si>
  <si>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</si>
  <si>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</si>
  <si>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</si>
  <si>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</si>
  <si>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</si>
  <si>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</si>
  <si>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</si>
  <si>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</si>
  <si>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</si>
  <si>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</si>
  <si>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</si>
  <si>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</si>
  <si>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</si>
  <si>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</si>
  <si>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</si>
  <si>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</si>
  <si>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</si>
  <si>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</si>
  <si>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</si>
  <si>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</si>
  <si>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</si>
  <si>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</si>
  <si>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</si>
  <si>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</si>
  <si>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</si>
  <si>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</si>
  <si>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</si>
  <si>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</si>
  <si>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</si>
  <si>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</si>
  <si>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</si>
  <si>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</si>
  <si>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</si>
  <si>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</si>
  <si>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</si>
  <si>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</si>
  <si>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</si>
  <si>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</si>
  <si>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</si>
  <si>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</si>
  <si>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</si>
  <si>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</si>
  <si>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</si>
  <si>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</si>
  <si>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</si>
  <si>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</si>
  <si>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</si>
  <si>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</si>
  <si>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</si>
  <si>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</si>
  <si>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</si>
  <si>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</si>
  <si>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</si>
  <si>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</si>
  <si>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</si>
  <si>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</si>
  <si>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</si>
  <si>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</si>
  <si>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</si>
  <si>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</si>
  <si>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</si>
  <si>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</si>
  <si>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</si>
  <si>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</si>
  <si>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</si>
  <si>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</si>
  <si>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</si>
  <si>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</si>
  <si>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</si>
  <si>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</si>
  <si>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</si>
  <si>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</si>
  <si>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</si>
  <si>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</si>
  <si>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</si>
  <si>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</si>
  <si>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</si>
  <si>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</si>
  <si>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</si>
  <si>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</si>
  <si>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</si>
  <si>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</si>
  <si>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</si>
  <si>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</si>
  <si>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</si>
  <si>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</si>
  <si>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</si>
  <si>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</si>
  <si>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</si>
  <si>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</si>
  <si>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</si>
  <si>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</si>
  <si>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</si>
  <si>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</si>
  <si>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</si>
  <si>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</si>
  <si>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</si>
  <si>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</si>
  <si>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</si>
  <si>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</si>
  <si>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</si>
  <si>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</si>
  <si>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</si>
  <si>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</si>
  <si>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</si>
  <si>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</si>
  <si>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</si>
  <si>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</si>
  <si>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</si>
  <si>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</si>
  <si>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</si>
  <si>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</si>
  <si>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</si>
  <si>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</si>
  <si>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</si>
  <si>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</si>
  <si>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</si>
  <si>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</si>
  <si>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</si>
  <si>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</si>
  <si>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</si>
  <si>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</si>
  <si>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</si>
  <si>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</si>
  <si>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</si>
  <si>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</si>
  <si>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</si>
  <si>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</si>
  <si>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</si>
  <si>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</si>
  <si>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</si>
  <si>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</si>
  <si>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</si>
  <si>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</si>
  <si>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</si>
  <si>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</si>
  <si>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</si>
  <si>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</si>
  <si>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</si>
  <si>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</si>
  <si>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</si>
  <si>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</si>
  <si>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</si>
  <si>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</si>
  <si>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</si>
  <si>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</si>
  <si>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</si>
  <si>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</si>
  <si>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</si>
  <si>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</si>
  <si>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</si>
  <si>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</si>
  <si>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</si>
  <si>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</si>
  <si>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</si>
  <si>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</si>
  <si>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</si>
  <si>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</si>
  <si>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</si>
  <si>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</si>
  <si>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</si>
  <si>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</si>
  <si>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</si>
  <si>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</si>
  <si>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</si>
  <si>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</si>
  <si>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</si>
  <si>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</si>
  <si>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</si>
  <si>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</si>
  <si>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</si>
  <si>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</si>
  <si>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</si>
  <si>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</si>
  <si>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</si>
  <si>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</si>
  <si>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</si>
  <si>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</si>
  <si>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</si>
  <si>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</si>
  <si>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</si>
  <si>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</si>
  <si>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</si>
  <si>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</si>
  <si>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</si>
  <si>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</si>
  <si>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</si>
  <si>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</si>
  <si>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</si>
  <si>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</si>
  <si>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</si>
  <si>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</si>
  <si>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</si>
  <si>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</si>
  <si>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</si>
  <si>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</si>
  <si>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</si>
  <si>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</si>
  <si>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</si>
  <si>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</si>
  <si>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</si>
  <si>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</si>
  <si>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</si>
  <si>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</si>
  <si>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</si>
  <si>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</si>
  <si>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</si>
  <si>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</si>
  <si>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</si>
  <si>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</si>
  <si>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</si>
  <si>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</si>
  <si>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</si>
  <si>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</si>
  <si>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</si>
  <si>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</si>
  <si>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</si>
  <si>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</si>
  <si>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</si>
  <si>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</si>
  <si>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</si>
  <si>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</si>
  <si>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</si>
  <si>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</si>
  <si>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</si>
  <si>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</si>
  <si>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</si>
  <si>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</si>
  <si>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</si>
  <si>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</si>
  <si>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</si>
  <si>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</si>
  <si>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</si>
  <si>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</si>
  <si>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</si>
  <si>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</si>
  <si>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</si>
  <si>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</si>
  <si>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</si>
  <si>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</si>
  <si>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</si>
  <si>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</si>
  <si>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</si>
  <si>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</si>
  <si>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</si>
  <si>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</si>
  <si>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</si>
  <si>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</si>
  <si>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</si>
  <si>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</si>
  <si>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</si>
  <si>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</si>
  <si>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</si>
  <si>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</si>
  <si>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</si>
  <si>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</si>
  <si>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</si>
  <si>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</si>
  <si>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</si>
  <si>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</si>
  <si>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</si>
  <si>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</si>
  <si>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</si>
  <si>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</si>
  <si>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</si>
  <si>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</si>
  <si>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</si>
  <si>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</si>
  <si>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</si>
  <si>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</si>
  <si>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</si>
  <si>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</si>
  <si>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</si>
  <si>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</si>
  <si>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</si>
  <si>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</si>
  <si>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</si>
  <si>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</si>
  <si>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</si>
  <si>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</si>
  <si>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</si>
  <si>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</si>
  <si>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</si>
  <si>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</si>
  <si>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</si>
  <si>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</si>
  <si>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</si>
  <si>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</si>
  <si>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</si>
  <si>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</si>
  <si>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</si>
  <si>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</si>
  <si>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</si>
  <si>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</si>
  <si>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</si>
  <si>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</si>
  <si>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</si>
  <si>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</si>
  <si>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</si>
  <si>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</si>
  <si>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</si>
  <si>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</si>
  <si>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</si>
  <si>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</si>
  <si>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</si>
  <si>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</si>
  <si>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</si>
  <si>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</si>
  <si>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</si>
  <si>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</si>
  <si>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</si>
  <si>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</si>
  <si>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</si>
  <si>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</si>
  <si>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</si>
  <si>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</si>
  <si>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</si>
  <si>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</si>
  <si>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</si>
  <si>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</si>
  <si>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</si>
  <si>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</si>
  <si>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</si>
  <si>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</si>
  <si>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</si>
  <si>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</si>
  <si>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</si>
  <si>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</si>
  <si>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</si>
  <si>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</si>
  <si>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</si>
  <si>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</si>
  <si>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</si>
  <si>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</si>
  <si>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</si>
  <si>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</si>
  <si>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</si>
  <si>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</si>
  <si>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</si>
  <si>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</si>
  <si>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</si>
  <si>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</si>
  <si>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</si>
  <si>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</si>
  <si>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</si>
  <si>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</si>
  <si>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</si>
  <si>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</si>
  <si>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</si>
  <si>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</si>
  <si>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</si>
  <si>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</si>
  <si>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</si>
  <si>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</si>
  <si>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</si>
  <si>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</si>
  <si>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</si>
  <si>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</si>
  <si>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</si>
  <si>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</si>
  <si>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</si>
  <si>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</si>
  <si>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</si>
  <si>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</si>
  <si>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</si>
  <si>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</si>
  <si>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</si>
  <si>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</si>
  <si>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</si>
  <si>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</si>
  <si>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</si>
  <si>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</si>
  <si>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</si>
  <si>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</si>
  <si>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</si>
  <si>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</si>
  <si>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</si>
  <si>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</si>
  <si>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</si>
  <si>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</si>
  <si>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</si>
  <si>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</si>
  <si>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</si>
  <si>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</si>
  <si>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</si>
  <si>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</si>
  <si>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</si>
  <si>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</si>
  <si>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</si>
  <si>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</si>
  <si>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</si>
  <si>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</si>
  <si>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</si>
  <si>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</si>
  <si>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</si>
  <si>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</si>
  <si>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</si>
  <si>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</si>
  <si>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</si>
  <si>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</si>
  <si>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</si>
  <si>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</si>
  <si>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</si>
  <si>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</si>
  <si>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</si>
  <si>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</si>
  <si>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</si>
  <si>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</si>
  <si>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</si>
  <si>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</si>
  <si>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</si>
  <si>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</si>
  <si>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</si>
  <si>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</si>
  <si>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</si>
  <si>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</si>
  <si>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</si>
  <si>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</si>
  <si>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</si>
  <si>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</si>
  <si>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</si>
  <si>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</si>
  <si>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</si>
  <si>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</si>
  <si>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</si>
  <si>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</si>
  <si>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</si>
  <si>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</si>
  <si>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</si>
  <si>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</si>
  <si>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</si>
  <si>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</si>
  <si>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</si>
  <si>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</si>
  <si>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</si>
  <si>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</si>
  <si>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</si>
  <si>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</si>
  <si>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</si>
  <si>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</si>
  <si>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</si>
  <si>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</si>
  <si>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</si>
  <si>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</si>
  <si>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</si>
  <si>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</si>
  <si>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</si>
  <si>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</si>
  <si>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</si>
  <si>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</si>
  <si>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</si>
  <si>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</si>
  <si>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</si>
  <si>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</si>
  <si>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</si>
  <si>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</si>
  <si>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</si>
  <si>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</si>
  <si>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</si>
  <si>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</si>
  <si>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</si>
  <si>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</si>
  <si>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</si>
  <si>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</si>
  <si>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</si>
  <si>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</si>
  <si>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</si>
  <si>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</si>
  <si>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</si>
  <si>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</si>
  <si>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</si>
  <si>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</si>
  <si>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</si>
  <si>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</si>
  <si>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</si>
  <si>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</si>
  <si>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</si>
  <si>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</si>
  <si>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</si>
  <si>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</si>
  <si>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</si>
  <si>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</si>
  <si>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</si>
  <si>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</si>
  <si>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</si>
  <si>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</si>
  <si>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</si>
  <si>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</si>
  <si>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</si>
  <si>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</si>
  <si>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</si>
  <si>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</si>
  <si>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</si>
  <si>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</si>
  <si>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</si>
  <si>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</si>
  <si>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</si>
  <si>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</si>
  <si>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</si>
  <si>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</si>
  <si>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</si>
  <si>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</si>
  <si>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</si>
  <si>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</si>
  <si>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</si>
  <si>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</si>
  <si>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</si>
  <si>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</si>
  <si>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</si>
  <si>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</si>
  <si>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</si>
  <si>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</si>
  <si>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</si>
  <si>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</si>
  <si>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</si>
  <si>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</si>
  <si>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</si>
  <si>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</si>
  <si>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</si>
  <si>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</si>
  <si>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</si>
  <si>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</si>
  <si>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</si>
  <si>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</si>
  <si>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</si>
  <si>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</si>
  <si>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</si>
  <si>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</si>
  <si>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</si>
  <si>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</si>
  <si>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</si>
  <si>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</si>
  <si>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</si>
  <si>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</si>
  <si>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</si>
  <si>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</si>
  <si>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</si>
  <si>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</si>
  <si>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</si>
  <si>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</si>
  <si>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</si>
  <si>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</si>
  <si>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</si>
  <si>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</si>
  <si>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</si>
  <si>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</si>
  <si>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</si>
  <si>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</si>
  <si>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</si>
  <si>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</si>
  <si>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</si>
  <si>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</si>
  <si>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</si>
  <si>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</si>
  <si>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</si>
  <si>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</si>
  <si>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</si>
  <si>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</si>
  <si>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</si>
  <si>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</si>
  <si>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</si>
  <si>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</si>
  <si>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</si>
  <si>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</si>
  <si>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</si>
  <si>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</si>
  <si>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</si>
  <si>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</si>
  <si>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</si>
  <si>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</si>
  <si>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</si>
  <si>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</si>
  <si>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</si>
  <si>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</si>
  <si>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</si>
  <si>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</si>
  <si>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</si>
  <si>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</si>
  <si>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</si>
  <si>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</si>
  <si>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</si>
  <si>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</si>
  <si>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</si>
  <si>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</si>
  <si>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</si>
  <si>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</si>
  <si>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</si>
  <si>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</si>
  <si>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</si>
  <si>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</si>
  <si>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</si>
  <si>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</si>
  <si>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</si>
  <si>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</si>
  <si>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</si>
  <si>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</si>
  <si>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</si>
  <si>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</si>
  <si>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</si>
  <si>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</si>
  <si>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</si>
  <si>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</si>
  <si>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</si>
  <si>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</si>
  <si>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</si>
  <si>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</si>
  <si>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</si>
  <si>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</si>
  <si>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</si>
  <si>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</si>
  <si>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</si>
  <si>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</si>
  <si>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</si>
  <si>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</si>
  <si>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</si>
  <si>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</si>
  <si>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</si>
  <si>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</si>
  <si>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</si>
  <si>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</si>
  <si>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</si>
  <si>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</si>
  <si>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</si>
  <si>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</si>
  <si>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</si>
  <si>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</si>
  <si>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</si>
  <si>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</si>
  <si>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</si>
  <si>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</si>
  <si>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</si>
  <si>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</si>
  <si>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</si>
  <si>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</si>
  <si>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</si>
  <si>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</si>
  <si>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</si>
  <si>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</si>
  <si>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</si>
  <si>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</si>
  <si>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</si>
  <si>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</si>
  <si>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</si>
  <si>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</si>
  <si>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</si>
  <si>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</si>
  <si>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</si>
  <si>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</si>
  <si>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</si>
  <si>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</si>
  <si>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</si>
  <si>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</si>
  <si>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</si>
  <si>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</si>
  <si>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</si>
  <si>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</si>
  <si>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</si>
  <si>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</si>
  <si>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</si>
  <si>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</si>
  <si>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</si>
  <si>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</si>
  <si>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</si>
  <si>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</si>
  <si>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</si>
  <si>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</si>
  <si>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</si>
  <si>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</si>
  <si>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</si>
  <si>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</si>
  <si>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</si>
  <si>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</si>
  <si>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</si>
  <si>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</si>
  <si>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</si>
  <si>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</si>
  <si>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</si>
  <si>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</si>
  <si>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</si>
  <si>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</si>
  <si>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</si>
  <si>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</si>
  <si>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</si>
  <si>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</si>
  <si>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</si>
  <si>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</si>
  <si>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</si>
  <si>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</si>
  <si>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</si>
  <si>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</si>
  <si>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</si>
  <si>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</si>
  <si>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</si>
  <si>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</si>
  <si>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</si>
  <si>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</si>
  <si>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</si>
  <si>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</si>
  <si>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</si>
  <si>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</si>
  <si>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</si>
  <si>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</si>
  <si>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</si>
  <si>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</si>
  <si>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</si>
  <si>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</si>
  <si>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</si>
  <si>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</si>
  <si>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</si>
  <si>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</si>
  <si>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</si>
  <si>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</si>
  <si>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</si>
  <si>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</si>
  <si>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</si>
  <si>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</si>
  <si>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</si>
  <si>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</si>
  <si>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</si>
  <si>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</si>
  <si>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</si>
  <si>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</si>
  <si>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</si>
  <si>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</si>
  <si>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</si>
  <si>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</si>
  <si>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</si>
  <si>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</si>
  <si>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</si>
  <si>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</si>
  <si>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</si>
  <si>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</si>
  <si>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</si>
  <si>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</si>
  <si>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</si>
  <si>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</si>
  <si>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</si>
  <si>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</si>
  <si>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</si>
  <si>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</si>
  <si>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</si>
  <si>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</si>
  <si>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</si>
  <si>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</si>
  <si>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</si>
  <si>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</si>
  <si>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</si>
  <si>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</si>
  <si>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</si>
  <si>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</si>
  <si>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</si>
  <si>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</si>
  <si>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</si>
  <si>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</si>
  <si>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</si>
  <si>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</si>
  <si>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</si>
  <si>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</si>
  <si>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</si>
  <si>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</si>
  <si>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</si>
  <si>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</si>
  <si>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</si>
  <si>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</si>
  <si>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</si>
  <si>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</si>
  <si>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</si>
  <si>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</si>
  <si>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</si>
  <si>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</si>
  <si>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</si>
  <si>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</si>
  <si>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</si>
  <si>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</si>
  <si>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</si>
  <si>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</si>
  <si>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</si>
  <si>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</si>
  <si>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</si>
  <si>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</si>
  <si>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</si>
  <si>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</si>
  <si>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</si>
  <si>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</si>
  <si>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</si>
  <si>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</si>
  <si>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</si>
  <si>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</si>
  <si>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</si>
  <si>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</si>
  <si>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</si>
  <si>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</si>
  <si>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</si>
  <si>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</si>
  <si>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</si>
  <si>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</si>
  <si>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</si>
  <si>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</si>
  <si>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</si>
  <si>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</si>
  <si>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</si>
  <si>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</si>
  <si>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</si>
  <si>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</si>
  <si>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</si>
  <si>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</si>
  <si>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</si>
  <si>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</si>
  <si>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</si>
  <si>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</si>
  <si>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</si>
  <si>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</si>
  <si>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</si>
  <si>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</si>
  <si>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</si>
  <si>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</si>
  <si>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</si>
  <si>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</si>
  <si>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</si>
  <si>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</si>
  <si>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</si>
  <si>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</si>
  <si>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</si>
  <si>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</si>
  <si>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</si>
  <si>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</si>
  <si>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</si>
  <si>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</si>
  <si>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</si>
  <si>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</si>
  <si>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</si>
  <si>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</si>
  <si>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</si>
  <si>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</si>
  <si>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</si>
  <si>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</si>
  <si>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</si>
  <si>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</si>
  <si>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</si>
  <si>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</si>
  <si>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</si>
  <si>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</si>
  <si>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</si>
  <si>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</si>
  <si>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</si>
  <si>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</si>
  <si>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</si>
  <si>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</si>
  <si>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</si>
  <si>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</si>
  <si>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</si>
  <si>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</si>
  <si>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</si>
  <si>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</si>
  <si>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</si>
  <si>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</si>
  <si>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</si>
  <si>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</si>
  <si>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</si>
  <si>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</si>
  <si>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</si>
  <si>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</si>
  <si>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</si>
  <si>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</si>
  <si>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</si>
  <si>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</si>
  <si>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</si>
  <si>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</si>
  <si>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</si>
  <si>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</si>
  <si>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</si>
  <si>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</si>
  <si>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</si>
  <si>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</si>
  <si>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</si>
  <si>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</si>
  <si>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</si>
  <si>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</si>
  <si>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</si>
  <si>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</si>
  <si>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</si>
  <si>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</si>
  <si>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</si>
  <si>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</si>
  <si>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</si>
  <si>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</si>
  <si>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</si>
  <si>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</si>
  <si>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</si>
  <si>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</si>
  <si>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</si>
  <si>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</si>
  <si>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</si>
  <si>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</si>
  <si>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</si>
  <si>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</si>
  <si>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</si>
  <si>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</si>
  <si>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</si>
  <si>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</si>
  <si>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</si>
  <si>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</si>
  <si>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</si>
  <si>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</si>
  <si>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</si>
  <si>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</si>
  <si>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</si>
  <si>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</si>
  <si>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</si>
  <si>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</si>
  <si>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</si>
  <si>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</si>
  <si>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</si>
  <si>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</si>
  <si>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</si>
  <si>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</si>
  <si>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</si>
  <si>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</si>
  <si>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</si>
  <si>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</si>
  <si>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</si>
  <si>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</si>
  <si>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</si>
  <si>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</si>
  <si>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</si>
  <si>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</si>
  <si>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</si>
  <si>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</si>
  <si>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</si>
  <si>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</si>
  <si>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</si>
  <si>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</si>
  <si>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</si>
  <si>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</si>
  <si>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</si>
  <si>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</si>
  <si>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</si>
  <si>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</si>
  <si>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</si>
  <si>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</si>
  <si>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</si>
  <si>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</si>
  <si>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</si>
  <si>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</si>
  <si>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</si>
  <si>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</si>
  <si>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</si>
  <si>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</si>
  <si>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</si>
  <si>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</si>
  <si>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</si>
  <si>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</si>
  <si>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</si>
  <si>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</si>
  <si>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</si>
  <si>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</si>
  <si>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</si>
  <si>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</si>
  <si>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</si>
  <si>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</si>
  <si>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</si>
  <si>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</si>
  <si>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</si>
  <si>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</si>
  <si>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</si>
  <si>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</si>
  <si>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</si>
  <si>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</si>
  <si>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</si>
  <si>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</si>
  <si>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</si>
  <si>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</si>
  <si>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</si>
  <si>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</si>
  <si>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</si>
  <si>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</si>
  <si>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</si>
  <si>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</si>
  <si>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</si>
  <si>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</si>
  <si>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</si>
  <si>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</si>
  <si>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</si>
  <si>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</si>
  <si>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</si>
  <si>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</si>
  <si>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</si>
  <si>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</si>
  <si>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</si>
  <si>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</si>
  <si>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</si>
  <si>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</si>
  <si>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</si>
  <si>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</si>
  <si>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</si>
  <si>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</si>
  <si>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</si>
  <si>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</si>
  <si>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</si>
  <si>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</si>
  <si>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</si>
  <si>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</si>
  <si>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</si>
  <si>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</si>
  <si>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</si>
  <si>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</si>
  <si>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</si>
  <si>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</si>
  <si>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</si>
  <si>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</si>
  <si>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</si>
  <si>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</si>
  <si>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</si>
  <si>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</si>
  <si>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</si>
  <si>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</si>
  <si>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</si>
  <si>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</si>
  <si>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</si>
  <si>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</si>
  <si>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</si>
  <si>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</si>
  <si>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</si>
  <si>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</si>
  <si>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</si>
  <si>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</si>
  <si>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</si>
  <si>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</si>
  <si>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</si>
  <si>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</si>
  <si>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</si>
  <si>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</si>
  <si>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</si>
  <si>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</si>
  <si>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</si>
  <si>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</si>
  <si>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</si>
  <si>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</si>
  <si>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</si>
  <si>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</si>
  <si>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</si>
  <si>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</si>
  <si>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</si>
  <si>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</si>
  <si>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</si>
  <si>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</si>
  <si>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</si>
  <si>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</si>
  <si>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</si>
  <si>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</si>
  <si>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</si>
  <si>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</si>
  <si>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</si>
  <si>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</si>
  <si>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</si>
  <si>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</si>
  <si>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</si>
  <si>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</si>
  <si>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</si>
  <si>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</si>
  <si>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</si>
  <si>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</si>
  <si>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</si>
  <si>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</si>
  <si>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</si>
  <si>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</si>
  <si>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</si>
  <si>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</si>
  <si>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</si>
  <si>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</si>
  <si>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</si>
  <si>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</si>
  <si>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</si>
  <si>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</si>
  <si>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</si>
  <si>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</si>
  <si>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</si>
  <si>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</si>
  <si>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</si>
  <si>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</si>
  <si>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</si>
  <si>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</si>
  <si>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</si>
  <si>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</si>
  <si>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</si>
  <si>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</si>
  <si>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</si>
  <si>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</si>
  <si>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</si>
  <si>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</si>
  <si>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</si>
  <si>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</si>
  <si>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</si>
  <si>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</si>
  <si>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</si>
  <si>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</si>
  <si>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</si>
  <si>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</si>
  <si>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</si>
  <si>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</si>
  <si>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</si>
  <si>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</si>
  <si>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</si>
  <si>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</si>
  <si>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</si>
  <si>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</si>
  <si>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</si>
  <si>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</si>
  <si>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</si>
  <si>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</si>
  <si>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</si>
  <si>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</si>
  <si>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</si>
  <si>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</si>
  <si>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</si>
  <si>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</si>
  <si>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</si>
  <si>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</si>
  <si>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</si>
  <si>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</si>
  <si>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</si>
  <si>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</si>
  <si>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</si>
  <si>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</si>
  <si>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</si>
  <si>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</si>
  <si>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</si>
  <si>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</si>
  <si>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</si>
  <si>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</si>
  <si>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</si>
  <si>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</si>
  <si>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</si>
  <si>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</si>
  <si>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</si>
  <si>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</si>
  <si>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</si>
  <si>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</si>
  <si>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</si>
  <si>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</si>
  <si>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</si>
  <si>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</si>
  <si>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</si>
  <si>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</si>
  <si>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</si>
  <si>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</si>
  <si>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</si>
  <si>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</si>
  <si>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</si>
  <si>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</si>
  <si>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</si>
  <si>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</si>
  <si>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</si>
  <si>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</si>
  <si>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</si>
  <si>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</si>
  <si>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</si>
  <si>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</si>
  <si>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</si>
  <si>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</si>
  <si>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</si>
  <si>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</si>
  <si>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</si>
  <si>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</si>
  <si>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</si>
  <si>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</si>
  <si>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</si>
  <si>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</si>
  <si>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</si>
  <si>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</si>
  <si>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</si>
  <si>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</si>
  <si>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</si>
  <si>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</si>
  <si>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</si>
  <si>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</si>
  <si>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</si>
  <si>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</si>
  <si>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</si>
  <si>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</si>
  <si>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</si>
  <si>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</si>
  <si>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</si>
  <si>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</si>
  <si>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</si>
  <si>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</si>
  <si>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</si>
  <si>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</si>
  <si>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</si>
  <si>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</si>
  <si>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</si>
  <si>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</si>
  <si>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</si>
  <si>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</si>
  <si>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</si>
  <si>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</si>
  <si>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</si>
  <si>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</si>
  <si>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</si>
  <si>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</si>
  <si>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</si>
  <si>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</si>
  <si>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</si>
  <si>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</si>
  <si>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</si>
  <si>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</si>
  <si>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</si>
  <si>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</si>
  <si>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</si>
  <si>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</si>
  <si>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</si>
  <si>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</si>
  <si>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</si>
  <si>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</si>
  <si>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</si>
  <si>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</si>
  <si>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</si>
  <si>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</si>
  <si>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</si>
  <si>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</si>
  <si>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</si>
  <si>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</si>
  <si>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</si>
  <si>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</si>
  <si>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</si>
  <si>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</si>
  <si>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</si>
  <si>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</si>
  <si>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</si>
  <si>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</si>
  <si>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</si>
  <si>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</si>
  <si>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</si>
  <si>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</si>
  <si>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</si>
  <si>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</si>
  <si>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</si>
  <si>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</si>
  <si>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</si>
  <si>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</si>
  <si>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</si>
  <si>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</si>
  <si>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</si>
  <si>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</si>
  <si>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</si>
  <si>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</si>
  <si>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</si>
  <si>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</si>
  <si>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</si>
  <si>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</si>
  <si>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</si>
  <si>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</si>
  <si>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</si>
  <si>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</si>
  <si>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</si>
  <si>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</si>
  <si>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</si>
  <si>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</si>
  <si>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</si>
  <si>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</si>
  <si>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</si>
  <si>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</si>
  <si>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</si>
  <si>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</si>
  <si>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</si>
  <si>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</si>
  <si>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</si>
  <si>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</si>
  <si>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</si>
  <si>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</si>
  <si>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</si>
  <si>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</si>
  <si>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</si>
  <si>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</si>
  <si>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</si>
  <si>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</si>
  <si>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</si>
  <si>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</si>
  <si>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</si>
  <si>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</si>
  <si>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</si>
  <si>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</si>
  <si>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</si>
  <si>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</si>
  <si>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</si>
  <si>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</si>
  <si>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</si>
  <si>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</si>
  <si>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</si>
  <si>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</si>
  <si>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</si>
  <si>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</si>
  <si>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</si>
  <si>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</si>
  <si>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</si>
  <si>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</si>
  <si>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</si>
  <si>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</si>
  <si>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</si>
  <si>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</si>
  <si>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</si>
  <si>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</si>
  <si>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</si>
  <si>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</si>
  <si>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</si>
  <si>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</si>
  <si>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</si>
  <si>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</si>
  <si>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</si>
  <si>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</si>
  <si>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</si>
  <si>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</si>
  <si>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</si>
  <si>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</si>
  <si>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</si>
  <si>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</si>
  <si>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</si>
  <si>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</si>
  <si>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</si>
  <si>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</si>
  <si>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</si>
  <si>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</si>
  <si>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</si>
  <si>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</si>
  <si>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</si>
  <si>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</si>
  <si>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</si>
  <si>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</si>
  <si>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</si>
  <si>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</si>
  <si>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</si>
  <si>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</si>
  <si>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</si>
  <si>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</si>
  <si>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</si>
  <si>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</si>
  <si>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</si>
  <si>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</si>
  <si>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</si>
  <si>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</si>
  <si>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</si>
  <si>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</si>
  <si>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</si>
  <si>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</si>
  <si>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</si>
  <si>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</si>
  <si>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</si>
  <si>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</si>
  <si>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</si>
  <si>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</si>
  <si>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</si>
  <si>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</si>
  <si>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</si>
  <si>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</si>
  <si>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</si>
  <si>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</si>
  <si>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</si>
  <si>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</si>
  <si>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</si>
  <si>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</si>
  <si>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</si>
  <si>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</si>
  <si>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</si>
  <si>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</si>
  <si>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</si>
  <si>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</si>
  <si>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</si>
  <si>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</si>
  <si>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</si>
  <si>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</si>
  <si>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</si>
  <si>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</si>
  <si>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</si>
  <si>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</si>
  <si>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</si>
  <si>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</si>
  <si>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</si>
  <si>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</si>
  <si>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</si>
  <si>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</si>
  <si>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</si>
  <si>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</si>
  <si>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</si>
  <si>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</si>
  <si>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</si>
  <si>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</si>
  <si>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</si>
  <si>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</si>
  <si>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</si>
  <si>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</si>
  <si>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</si>
  <si>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</si>
  <si>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</si>
  <si>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</si>
  <si>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</si>
  <si>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</si>
  <si>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</si>
  <si>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</si>
  <si>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</si>
  <si>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</si>
  <si>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</si>
  <si>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</si>
  <si>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</si>
  <si>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</si>
  <si>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</si>
  <si>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</si>
  <si>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</si>
  <si>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</si>
  <si>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</si>
  <si>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</si>
  <si>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</si>
  <si>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</si>
  <si>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</si>
  <si>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</si>
  <si>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</si>
  <si>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</si>
  <si>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</si>
  <si>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</si>
  <si>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</si>
  <si>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</si>
  <si>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</si>
  <si>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</si>
  <si>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</si>
  <si>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</si>
  <si>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</si>
  <si>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</si>
  <si>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</si>
  <si>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</si>
  <si>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</si>
  <si>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</si>
  <si>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</si>
  <si>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</si>
  <si>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</si>
  <si>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</si>
  <si>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</si>
  <si>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</si>
  <si>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</si>
  <si>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</si>
  <si>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</si>
  <si>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</si>
  <si>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</si>
  <si>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</si>
  <si>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</si>
  <si>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</si>
  <si>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</si>
  <si>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</si>
  <si>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</si>
  <si>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</si>
  <si>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</si>
  <si>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</si>
  <si>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</si>
  <si>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</si>
  <si>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</si>
  <si>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</si>
  <si>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</si>
  <si>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</si>
  <si>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</si>
  <si>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</si>
  <si>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</si>
  <si>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</si>
  <si>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</si>
  <si>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</si>
  <si>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</si>
  <si>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</si>
  <si>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</si>
  <si>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</si>
  <si>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</si>
  <si>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</si>
  <si>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</si>
  <si>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</si>
  <si>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</si>
  <si>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</si>
  <si>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</si>
  <si>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</si>
  <si>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</si>
  <si>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</si>
  <si>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</si>
  <si>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</si>
  <si>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</si>
  <si>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</si>
  <si>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</si>
  <si>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</si>
  <si>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</si>
  <si>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</si>
  <si>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</si>
  <si>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</si>
  <si>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</si>
  <si>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</si>
  <si>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</si>
  <si>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</si>
  <si>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</si>
  <si>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</si>
  <si>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</si>
  <si>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</si>
  <si>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</si>
  <si>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</si>
  <si>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</si>
  <si>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</si>
  <si>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</si>
  <si>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</si>
  <si>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</si>
  <si>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</si>
  <si>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</si>
  <si>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</si>
  <si>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</si>
  <si>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</si>
  <si>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</si>
  <si>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</si>
  <si>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</si>
  <si>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</si>
  <si>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</si>
  <si>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</si>
  <si>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</si>
  <si>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</si>
  <si>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</si>
  <si>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</si>
  <si>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</si>
  <si>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</si>
  <si>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</si>
  <si>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</si>
  <si>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</si>
  <si>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</si>
  <si>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</si>
  <si>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</si>
  <si>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</si>
  <si>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</si>
  <si>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</si>
  <si>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</si>
  <si>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</si>
  <si>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</si>
  <si>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</si>
  <si>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</si>
  <si>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</si>
  <si>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</si>
  <si>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</si>
  <si>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</si>
  <si>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</si>
  <si>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</si>
  <si>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</si>
  <si>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</si>
  <si>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</si>
  <si>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</si>
  <si>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</si>
  <si>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</si>
  <si>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</si>
  <si>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</si>
  <si>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</si>
  <si>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</si>
  <si>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</si>
  <si>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</si>
  <si>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</si>
  <si>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</si>
  <si>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</si>
  <si>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</si>
  <si>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</si>
  <si>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</si>
  <si>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</si>
  <si>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</si>
  <si>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</si>
  <si>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</si>
  <si>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</si>
  <si>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</si>
  <si>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</si>
  <si>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</si>
  <si>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</si>
  <si>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</si>
  <si>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</si>
  <si>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</si>
  <si>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</si>
  <si>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</si>
  <si>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</si>
  <si>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</si>
  <si>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</si>
  <si>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</si>
  <si>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</si>
  <si>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</si>
  <si>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</si>
  <si>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</si>
  <si>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</si>
  <si>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</si>
  <si>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</si>
  <si>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</si>
  <si>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</si>
  <si>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</si>
  <si>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</si>
  <si>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</si>
  <si>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</si>
  <si>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</si>
  <si>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</si>
  <si>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</si>
  <si>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</si>
  <si>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</si>
  <si>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</si>
  <si>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</si>
  <si>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</si>
  <si>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</si>
  <si>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</si>
  <si>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</si>
  <si>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</si>
  <si>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</si>
  <si>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</si>
  <si>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</si>
  <si>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</si>
  <si>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</si>
  <si>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</si>
  <si>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</si>
  <si>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</si>
  <si>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</si>
  <si>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</si>
  <si>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</si>
  <si>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</si>
  <si>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</si>
  <si>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</si>
  <si>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</si>
  <si>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</si>
  <si>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</si>
  <si>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</si>
  <si>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</si>
  <si>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</si>
  <si>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</si>
  <si>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</si>
  <si>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</si>
  <si>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</si>
  <si>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</si>
  <si>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</si>
  <si>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</si>
  <si>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</si>
  <si>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</si>
  <si>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</si>
  <si>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</si>
  <si>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</si>
  <si>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</si>
  <si>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</si>
  <si>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</si>
  <si>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</si>
  <si>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</si>
  <si>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</si>
  <si>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</si>
  <si>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</si>
  <si>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</si>
  <si>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</si>
  <si>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</si>
  <si>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</si>
  <si>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</si>
  <si>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</si>
  <si>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</si>
  <si>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</si>
  <si>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</si>
  <si>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</si>
  <si>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</si>
  <si>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</si>
  <si>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</si>
  <si>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</si>
  <si>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</si>
  <si>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</si>
  <si>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</si>
  <si>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</si>
  <si>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</si>
  <si>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</si>
  <si>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</si>
  <si>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</si>
  <si>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</si>
  <si>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</si>
  <si>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</si>
  <si>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</si>
  <si>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</si>
  <si>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</si>
  <si>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</si>
  <si>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</si>
  <si>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</si>
  <si>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</si>
  <si>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</si>
  <si>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</si>
  <si>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</si>
  <si>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</si>
  <si>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</si>
  <si>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</si>
  <si>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</si>
  <si>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</si>
  <si>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</si>
  <si>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</si>
  <si>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</si>
  <si>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</si>
  <si>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</si>
  <si>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</si>
  <si>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</si>
  <si>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</si>
  <si>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</si>
  <si>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</si>
  <si>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</si>
  <si>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</si>
  <si>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</si>
  <si>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</si>
  <si>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</si>
  <si>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</si>
  <si>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</si>
  <si>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</si>
  <si>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</si>
  <si>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</si>
  <si>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</si>
  <si>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</si>
  <si>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</si>
  <si>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</si>
  <si>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</si>
  <si>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</si>
  <si>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</si>
  <si>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</si>
  <si>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</si>
  <si>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</si>
  <si>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</si>
  <si>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</si>
  <si>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</si>
  <si>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</si>
  <si>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</si>
  <si>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</si>
  <si>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</si>
  <si>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</si>
  <si>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</si>
  <si>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</si>
  <si>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</si>
  <si>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</si>
  <si>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</si>
  <si>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</si>
  <si>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</si>
  <si>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</si>
  <si>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</si>
  <si>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</si>
  <si>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</si>
  <si>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</si>
  <si>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</si>
  <si>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</si>
  <si>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</si>
  <si>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</si>
  <si>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</si>
  <si>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</si>
  <si>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</si>
  <si>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</si>
  <si>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</si>
  <si>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</si>
  <si>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</si>
  <si>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</si>
  <si>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</si>
  <si>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</si>
  <si>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</si>
  <si>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</si>
  <si>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</si>
  <si>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</si>
  <si>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</si>
  <si>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</si>
  <si>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</si>
  <si>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</si>
  <si>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</si>
  <si>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</si>
  <si>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</si>
  <si>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</si>
  <si>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</si>
  <si>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</si>
  <si>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</si>
  <si>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</si>
  <si>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</si>
  <si>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</si>
  <si>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</si>
  <si>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</si>
  <si>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</si>
  <si>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</si>
  <si>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</si>
  <si>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</si>
  <si>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</si>
  <si>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</si>
  <si>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</si>
  <si>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</si>
  <si>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</si>
  <si>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</si>
  <si>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</si>
  <si>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</si>
  <si>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</si>
  <si>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</si>
  <si>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</si>
  <si>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</si>
  <si>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</si>
  <si>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</si>
  <si>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</si>
  <si>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</si>
  <si>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</si>
  <si>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</si>
  <si>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</si>
  <si>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</si>
  <si>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</si>
  <si>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</si>
  <si>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</si>
  <si>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</si>
  <si>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</si>
  <si>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</si>
  <si>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</si>
  <si>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</si>
  <si>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</si>
  <si>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</si>
  <si>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</si>
  <si>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</si>
  <si>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</si>
  <si>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</si>
  <si>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</si>
  <si>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</si>
  <si>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</si>
  <si>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</si>
  <si>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</si>
  <si>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</si>
  <si>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</si>
  <si>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</si>
  <si>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</si>
  <si>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</si>
  <si>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</si>
  <si>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</si>
  <si>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</si>
  <si>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</si>
  <si>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</si>
  <si>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</si>
  <si>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</si>
  <si>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</si>
  <si>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</si>
  <si>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</si>
  <si>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</si>
  <si>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</si>
  <si>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</si>
  <si>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</si>
  <si>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</si>
  <si>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</si>
  <si>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</si>
  <si>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</si>
  <si>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</si>
  <si>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</si>
  <si>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</si>
  <si>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</si>
  <si>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</si>
  <si>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</si>
  <si>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</si>
  <si>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</si>
  <si>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</si>
  <si>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</si>
  <si>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</si>
  <si>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</si>
  <si>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</si>
  <si>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</si>
  <si>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</si>
  <si>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</si>
  <si>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</si>
  <si>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</si>
  <si>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</si>
  <si>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</si>
  <si>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</si>
  <si>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</si>
  <si>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</si>
  <si>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</si>
  <si>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</si>
  <si>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</si>
  <si>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</si>
  <si>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</si>
  <si>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</si>
  <si>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</si>
  <si>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</si>
  <si>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</si>
  <si>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</si>
  <si>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</si>
  <si>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</si>
  <si>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</si>
  <si>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</si>
  <si>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</si>
  <si>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</si>
  <si>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</si>
  <si>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</si>
  <si>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</si>
  <si>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</si>
  <si>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</si>
  <si>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</si>
  <si>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</si>
  <si>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</si>
  <si>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</si>
  <si>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</si>
  <si>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</si>
  <si>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</si>
  <si>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</si>
  <si>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</si>
  <si>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</si>
  <si>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</si>
  <si>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</si>
  <si>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</si>
  <si>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</si>
  <si>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</si>
  <si>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</si>
  <si>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</si>
  <si>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</si>
  <si>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</si>
  <si>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</si>
  <si>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</si>
  <si>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</si>
  <si>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</si>
  <si>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</si>
  <si>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</si>
  <si>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</si>
  <si>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</si>
  <si>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</si>
  <si>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</si>
  <si>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</si>
  <si>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</si>
  <si>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</si>
  <si>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</si>
  <si>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</si>
  <si>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</si>
  <si>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</si>
  <si>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</si>
  <si>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</si>
  <si>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</si>
  <si>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</si>
  <si>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</si>
  <si>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</si>
  <si>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</si>
  <si>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</si>
  <si>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</si>
  <si>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</si>
  <si>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</si>
  <si>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</si>
  <si>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</si>
  <si>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</si>
  <si>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</si>
  <si>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</si>
  <si>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</si>
  <si>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</si>
  <si>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</si>
  <si>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</si>
  <si>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</si>
  <si>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</si>
  <si>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</si>
  <si>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</si>
  <si>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</si>
  <si>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</si>
  <si>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</si>
  <si>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</si>
  <si>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</si>
  <si>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</si>
  <si>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</si>
  <si>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</si>
  <si>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</si>
  <si>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</si>
  <si>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</si>
  <si>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</si>
  <si>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</si>
  <si>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</si>
  <si>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</si>
  <si>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</si>
  <si>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</si>
  <si>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</si>
  <si>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</si>
  <si>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</si>
  <si>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</si>
  <si>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</si>
  <si>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</si>
  <si>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</si>
  <si>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</si>
  <si>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</si>
  <si>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</si>
  <si>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</si>
  <si>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</si>
  <si>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</si>
  <si>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</si>
  <si>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</si>
  <si>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</si>
  <si>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</si>
  <si>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</si>
  <si>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</si>
  <si>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</si>
  <si>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</si>
  <si>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</si>
  <si>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</si>
  <si>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</si>
  <si>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</si>
  <si>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</si>
  <si>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</si>
  <si>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</si>
  <si>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</si>
  <si>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</si>
  <si>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</si>
  <si>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</si>
  <si>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</si>
  <si>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</si>
  <si>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</si>
  <si>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</si>
  <si>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</si>
  <si>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</si>
  <si>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</si>
  <si>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</si>
  <si>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</si>
  <si>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</si>
  <si>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</si>
  <si>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</si>
  <si>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</si>
  <si>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</si>
  <si>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</si>
  <si>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</si>
  <si>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</si>
  <si>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</si>
  <si>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</si>
  <si>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</si>
  <si>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</si>
  <si>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</si>
  <si>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</si>
  <si>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</si>
  <si>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</si>
  <si>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</si>
  <si>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</si>
  <si>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</si>
  <si>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</si>
  <si>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</si>
  <si>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</si>
  <si>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</si>
  <si>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</si>
  <si>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</si>
  <si>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</si>
  <si>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</si>
  <si>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</si>
  <si>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</si>
  <si>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</si>
  <si>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</si>
  <si>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</si>
  <si>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</si>
  <si>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</si>
  <si>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</si>
  <si>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</si>
  <si>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</si>
  <si>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</si>
  <si>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</si>
  <si>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</si>
  <si>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</si>
  <si>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</si>
  <si>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</si>
  <si>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</si>
  <si>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</si>
  <si>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</si>
  <si>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</si>
  <si>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</si>
  <si>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</si>
  <si>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</si>
  <si>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</si>
  <si>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</si>
  <si>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</si>
  <si>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</si>
  <si>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</si>
  <si>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</si>
  <si>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</si>
  <si>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</si>
  <si>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</si>
  <si>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</si>
  <si>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</si>
  <si>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</si>
  <si>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</si>
  <si>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</si>
  <si>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</si>
  <si>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</si>
  <si>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</si>
  <si>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</si>
  <si>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</si>
  <si>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</si>
  <si>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</si>
  <si>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</si>
  <si>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</si>
  <si>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</si>
  <si>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</si>
  <si>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</si>
  <si>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</si>
  <si>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</si>
  <si>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</si>
  <si>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</si>
  <si>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</si>
  <si>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</si>
  <si>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</si>
  <si>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</si>
  <si>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</si>
  <si>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</si>
  <si>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</si>
  <si>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</si>
  <si>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</si>
  <si>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</si>
  <si>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</si>
  <si>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</si>
  <si>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</si>
  <si>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</si>
  <si>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</si>
  <si>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</si>
  <si>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</si>
  <si>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</si>
  <si>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</si>
  <si>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</si>
  <si>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</si>
  <si>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</si>
  <si>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</si>
  <si>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</si>
  <si>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</si>
  <si>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</si>
  <si>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</si>
  <si>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</si>
  <si>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</si>
  <si>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</si>
  <si>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</si>
  <si>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</si>
  <si>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</si>
  <si>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</si>
  <si>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</si>
  <si>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</si>
  <si>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</si>
  <si>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</si>
  <si>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</si>
  <si>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</si>
  <si>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</si>
  <si>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</si>
  <si>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</si>
  <si>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</si>
  <si>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</si>
  <si>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</si>
  <si>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</si>
  <si>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</si>
  <si>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</si>
  <si>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</si>
  <si>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</si>
  <si>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</si>
  <si>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</si>
  <si>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</si>
  <si>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</si>
  <si>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</si>
  <si>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</si>
  <si>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</si>
  <si>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</si>
  <si>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</si>
  <si>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</si>
  <si>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</si>
  <si>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</si>
  <si>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</si>
  <si>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</si>
  <si>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</si>
  <si>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</si>
  <si>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</si>
  <si>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</si>
  <si>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</si>
  <si>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</si>
  <si>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</si>
  <si>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</si>
  <si>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</si>
  <si>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</si>
  <si>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</si>
  <si>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</si>
  <si>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</si>
  <si>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</si>
  <si>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</si>
  <si>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</si>
  <si>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</si>
  <si>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</si>
  <si>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</si>
  <si>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</si>
  <si>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</si>
  <si>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</si>
  <si>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</si>
  <si>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</si>
  <si>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</si>
  <si>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</si>
  <si>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</si>
  <si>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</si>
  <si>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</si>
  <si>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</si>
  <si>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</si>
  <si>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</si>
  <si>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</si>
  <si>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</si>
  <si>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</si>
  <si>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</si>
  <si>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</si>
  <si>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</si>
  <si>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</si>
  <si>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</si>
  <si>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</si>
  <si>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</si>
  <si>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</si>
  <si>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</si>
  <si>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</si>
  <si>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</si>
  <si>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</si>
  <si>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</si>
  <si>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</si>
  <si>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</si>
  <si>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</si>
  <si>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</si>
  <si>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</si>
  <si>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</si>
  <si>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</si>
  <si>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</si>
  <si>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</si>
  <si>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</si>
  <si>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</si>
  <si>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</si>
  <si>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</si>
  <si>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</si>
  <si>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</si>
  <si>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</si>
  <si>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</si>
  <si>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</si>
  <si>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</si>
  <si>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</si>
  <si>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</si>
  <si>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</si>
  <si>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</si>
  <si>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</si>
  <si>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</si>
  <si>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</si>
  <si>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</si>
  <si>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</si>
  <si>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</si>
  <si>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</si>
  <si>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</si>
  <si>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</si>
  <si>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</si>
  <si>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</si>
  <si>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</si>
  <si>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</si>
  <si>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</si>
  <si>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</si>
  <si>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</si>
  <si>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</si>
  <si>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</si>
  <si>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</si>
  <si>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</si>
  <si>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</si>
  <si>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</si>
  <si>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</si>
  <si>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</si>
  <si>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</si>
  <si>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</si>
  <si>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</si>
  <si>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</si>
  <si>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</si>
  <si>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</si>
  <si>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</si>
  <si>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</si>
  <si>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</si>
  <si>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</si>
  <si>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</si>
  <si>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</si>
  <si>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</si>
  <si>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</si>
  <si>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</si>
  <si>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</si>
  <si>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</si>
  <si>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</si>
  <si>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</si>
  <si>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</si>
  <si>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</si>
  <si>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</si>
  <si>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</si>
  <si>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</si>
  <si>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</si>
  <si>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</si>
  <si>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</si>
  <si>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</si>
  <si>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</si>
  <si>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</si>
  <si>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</si>
  <si>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</si>
  <si>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</si>
  <si>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</si>
  <si>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</si>
  <si>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</si>
  <si>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</si>
  <si>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</si>
  <si>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</si>
  <si>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</si>
  <si>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</si>
  <si>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</si>
  <si>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</si>
  <si>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</si>
  <si>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</si>
  <si>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</si>
  <si>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</si>
  <si>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</si>
  <si>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</si>
  <si>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</si>
  <si>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</si>
  <si>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</si>
  <si>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</si>
  <si>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</si>
  <si>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</si>
  <si>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</si>
  <si>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</si>
  <si>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</si>
  <si>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</si>
  <si>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</si>
  <si>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</si>
  <si>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</si>
  <si>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</si>
  <si>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</si>
  <si>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</si>
  <si>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</si>
  <si>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</si>
  <si>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</si>
  <si>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</si>
  <si>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</si>
  <si>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</si>
  <si>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</si>
  <si>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</si>
  <si>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</si>
  <si>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</si>
  <si>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</si>
  <si>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</si>
  <si>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</si>
  <si>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</si>
  <si>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</si>
  <si>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</si>
  <si>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</si>
  <si>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</si>
  <si>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</si>
  <si>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</si>
  <si>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</si>
  <si>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</si>
  <si>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</si>
  <si>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</si>
  <si>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</si>
  <si>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</si>
  <si>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</si>
  <si>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</si>
  <si>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</si>
  <si>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</si>
  <si>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</si>
  <si>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</si>
  <si>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</si>
  <si>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</si>
  <si>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</si>
  <si>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</si>
  <si>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</si>
  <si>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</si>
  <si>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</si>
  <si>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</si>
  <si>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</si>
  <si>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</si>
  <si>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</si>
  <si>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</si>
  <si>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</si>
  <si>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</si>
  <si>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</si>
  <si>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</si>
  <si>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</si>
  <si>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</si>
  <si>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</si>
  <si>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</si>
  <si>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</si>
  <si>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</si>
  <si>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</si>
  <si>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</si>
  <si>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</si>
  <si>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</si>
  <si>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</si>
  <si>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</si>
  <si>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</si>
  <si>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</si>
  <si>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</si>
  <si>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</si>
  <si>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</si>
  <si>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</si>
  <si>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</si>
  <si>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</si>
  <si>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</si>
  <si>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</si>
  <si>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</si>
  <si>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</si>
  <si>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</si>
  <si>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</si>
  <si>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</si>
  <si>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</si>
  <si>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</si>
  <si>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</si>
  <si>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</si>
  <si>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</si>
  <si>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</si>
  <si>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</si>
  <si>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</si>
  <si>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</si>
  <si>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</si>
  <si>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</si>
  <si>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</si>
  <si>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</si>
  <si>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</si>
  <si>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</si>
  <si>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</si>
  <si>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</si>
  <si>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</si>
  <si>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</si>
  <si>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</si>
  <si>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</si>
  <si>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</si>
  <si>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</si>
  <si>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</si>
  <si>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</si>
  <si>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</si>
  <si>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</si>
  <si>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</si>
  <si>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</si>
  <si>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</si>
  <si>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</si>
  <si>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</si>
  <si>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</si>
  <si>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</si>
  <si>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</si>
  <si>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</si>
  <si>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</si>
  <si>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</si>
  <si>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</si>
  <si>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</si>
  <si>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</si>
  <si>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</si>
  <si>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</si>
  <si>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</si>
  <si>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</si>
  <si>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</si>
  <si>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</si>
  <si>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</si>
  <si>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</si>
  <si>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</si>
  <si>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</si>
  <si>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</si>
  <si>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</si>
  <si>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</si>
  <si>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</si>
  <si>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</si>
  <si>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</si>
  <si>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</si>
  <si>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</si>
  <si>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</si>
  <si>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</si>
  <si>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</si>
  <si>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</si>
  <si>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</si>
  <si>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</si>
  <si>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</si>
  <si>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</si>
  <si>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</si>
  <si>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</si>
  <si>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</si>
  <si>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</si>
  <si>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</si>
  <si>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</si>
  <si>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</si>
  <si>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</si>
  <si>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</si>
  <si>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</si>
  <si>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</si>
  <si>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</si>
  <si>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</si>
  <si>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</si>
  <si>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</si>
  <si>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</si>
  <si>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</si>
  <si>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</si>
  <si>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</si>
  <si>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</si>
  <si>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</si>
  <si>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</si>
  <si>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</si>
  <si>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</si>
  <si>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</si>
  <si>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</si>
  <si>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</si>
  <si>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</si>
  <si>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</si>
  <si>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</si>
  <si>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</si>
  <si>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</si>
  <si>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</si>
  <si>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</si>
  <si>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</si>
  <si>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</si>
  <si>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</si>
  <si>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</si>
  <si>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</si>
  <si>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</si>
  <si>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</si>
  <si>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</si>
  <si>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</si>
  <si>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</si>
  <si>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</si>
  <si>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</si>
  <si>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</si>
  <si>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</si>
  <si>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</si>
  <si>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</si>
  <si>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</si>
  <si>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</si>
  <si>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</si>
  <si>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</si>
  <si>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</si>
  <si>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</si>
  <si>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</si>
  <si>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</si>
  <si>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</si>
  <si>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</si>
  <si>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</si>
  <si>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</si>
  <si>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</si>
  <si>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</si>
  <si>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</si>
  <si>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</si>
  <si>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</si>
  <si>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</si>
  <si>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</si>
  <si>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</si>
  <si>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</si>
  <si>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</si>
  <si>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</si>
  <si>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</si>
  <si>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</si>
  <si>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</si>
  <si>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</si>
  <si>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</si>
  <si>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</si>
  <si>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</si>
  <si>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</si>
  <si>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</si>
  <si>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</si>
  <si>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</si>
  <si>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</si>
  <si>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</si>
  <si>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</si>
  <si>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</si>
  <si>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</si>
  <si>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</si>
  <si>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</si>
  <si>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</si>
  <si>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</si>
  <si>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</si>
  <si>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</si>
  <si>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</si>
  <si>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</si>
  <si>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</si>
  <si>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</si>
  <si>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</si>
  <si>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</si>
  <si>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</si>
  <si>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</si>
  <si>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</si>
  <si>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</si>
  <si>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</si>
  <si>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</si>
  <si>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</si>
  <si>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</si>
  <si>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</si>
  <si>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</si>
  <si>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</si>
  <si>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</si>
  <si>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</si>
  <si>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</si>
  <si>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</si>
  <si>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</si>
  <si>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</si>
  <si>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</si>
  <si>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</si>
  <si>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</si>
  <si>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</si>
  <si>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</si>
  <si>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</si>
  <si>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</si>
  <si>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</si>
  <si>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</si>
  <si>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</si>
  <si>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</si>
  <si>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</si>
  <si>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</si>
  <si>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</si>
  <si>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</si>
  <si>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</si>
  <si>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</si>
  <si>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</si>
  <si>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</si>
  <si>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</si>
  <si>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</si>
  <si>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</si>
  <si>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</si>
  <si>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</si>
  <si>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</si>
  <si>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</si>
  <si>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</si>
  <si>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</si>
  <si>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</si>
  <si>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</si>
  <si>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</si>
  <si>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</si>
  <si>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</si>
  <si>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</si>
  <si>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</si>
  <si>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</si>
  <si>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</si>
  <si>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</si>
  <si>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</si>
  <si>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</si>
  <si>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</si>
  <si>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</si>
  <si>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</si>
  <si>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</si>
  <si>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</si>
  <si>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</si>
  <si>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</si>
  <si>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</si>
  <si>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</si>
  <si>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</si>
  <si>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</si>
  <si>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</si>
  <si>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</si>
  <si>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</si>
  <si>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</si>
  <si>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</si>
  <si>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</si>
  <si>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</si>
  <si>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</si>
  <si>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</si>
  <si>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</si>
  <si>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</si>
  <si>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</si>
  <si>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</si>
  <si>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</si>
  <si>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</si>
  <si>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</si>
  <si>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</si>
  <si>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</si>
  <si>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</si>
  <si>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</si>
  <si>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</si>
  <si>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</si>
  <si>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</si>
  <si>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</si>
  <si>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</si>
  <si>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</si>
  <si>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</si>
  <si>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</si>
  <si>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</si>
  <si>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</si>
  <si>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</si>
  <si>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</si>
  <si>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</si>
  <si>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</si>
  <si>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</si>
  <si>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</si>
  <si>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</si>
  <si>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</si>
  <si>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</si>
  <si>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</si>
  <si>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</si>
  <si>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</si>
  <si>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</si>
  <si>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</si>
  <si>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</si>
  <si>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</si>
  <si>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</si>
  <si>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</si>
  <si>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</si>
  <si>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</si>
  <si>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</si>
  <si>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</si>
  <si>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</si>
  <si>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</si>
  <si>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</si>
  <si>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</si>
  <si>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</si>
  <si>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</si>
  <si>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</si>
  <si>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</si>
  <si>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</si>
  <si>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</si>
  <si>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</si>
  <si>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</si>
  <si>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</si>
  <si>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</si>
  <si>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</si>
  <si>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</si>
  <si>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</si>
  <si>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</si>
  <si>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</si>
  <si>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</si>
  <si>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</si>
  <si>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</si>
  <si>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</si>
  <si>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</si>
  <si>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</si>
  <si>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</si>
  <si>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</si>
  <si>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</si>
  <si>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</si>
  <si>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</si>
  <si>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</si>
  <si>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</si>
  <si>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</si>
  <si>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</si>
  <si>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</si>
  <si>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</si>
  <si>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</si>
  <si>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</si>
  <si>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</si>
  <si>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</si>
  <si>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</si>
  <si>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</si>
  <si>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</si>
  <si>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</si>
  <si>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</si>
  <si>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</si>
  <si>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</si>
  <si>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</si>
  <si>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</si>
  <si>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</si>
  <si>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</si>
  <si>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</si>
  <si>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</si>
  <si>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</si>
  <si>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</si>
  <si>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</si>
  <si>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</si>
  <si>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</si>
  <si>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</si>
  <si>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</si>
  <si>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</si>
  <si>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</si>
  <si>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</si>
  <si>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</si>
  <si>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</si>
  <si>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</si>
  <si>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</si>
  <si>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</si>
  <si>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</si>
  <si>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</si>
  <si>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</si>
  <si>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</si>
  <si>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</si>
  <si>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</si>
  <si>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</si>
  <si>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</si>
  <si>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</si>
  <si>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</si>
  <si>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</si>
  <si>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</si>
  <si>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</si>
  <si>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</si>
  <si>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</si>
  <si>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</si>
  <si>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</si>
  <si>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</si>
  <si>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</si>
  <si>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</si>
  <si>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</si>
  <si>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</si>
  <si>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</si>
  <si>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</si>
  <si>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</si>
  <si>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</si>
  <si>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</si>
  <si>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</si>
  <si>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</si>
  <si>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</si>
  <si>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</si>
  <si>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</si>
  <si>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</si>
  <si>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</si>
  <si>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</si>
  <si>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</si>
  <si>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</si>
  <si>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</si>
  <si>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</si>
  <si>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</si>
  <si>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</si>
  <si>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</si>
  <si>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</si>
  <si>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</si>
  <si>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</si>
  <si>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</si>
  <si>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</si>
  <si>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</si>
  <si>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</si>
  <si>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</si>
  <si>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</si>
  <si>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</si>
  <si>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</si>
  <si>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</si>
  <si>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</si>
  <si>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</si>
  <si>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</si>
  <si>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</si>
  <si>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</si>
  <si>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</si>
  <si>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</si>
  <si>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</si>
  <si>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</si>
  <si>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</si>
  <si>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</si>
  <si>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</si>
  <si>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</si>
  <si>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</si>
  <si>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</si>
  <si>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</si>
  <si>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</si>
  <si>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</si>
  <si>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</si>
  <si>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</si>
  <si>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</si>
  <si>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</si>
  <si>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</si>
  <si>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</si>
  <si>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</si>
  <si>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</si>
  <si>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</si>
  <si>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</si>
  <si>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</si>
  <si>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</si>
  <si>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</si>
  <si>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</si>
  <si>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</si>
  <si>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</si>
  <si>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</si>
  <si>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</si>
  <si>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</si>
  <si>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</si>
  <si>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</si>
  <si>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</si>
  <si>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</si>
  <si>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</si>
  <si>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</si>
  <si>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</si>
  <si>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</si>
  <si>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</si>
  <si>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</si>
  <si>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</si>
  <si>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</si>
  <si>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</si>
  <si>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</si>
  <si>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</si>
  <si>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</si>
  <si>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</si>
  <si>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</si>
  <si>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</si>
  <si>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</si>
  <si>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</si>
  <si>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</si>
  <si>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</si>
  <si>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</si>
  <si>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</si>
  <si>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</si>
  <si>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</si>
  <si>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</si>
  <si>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</si>
  <si>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</si>
  <si>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</si>
  <si>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</si>
  <si>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</si>
  <si>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</si>
  <si>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</si>
  <si>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</si>
  <si>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</si>
  <si>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</si>
  <si>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</si>
  <si>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</si>
  <si>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</si>
  <si>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</si>
  <si>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</si>
  <si>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</si>
  <si>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</si>
  <si>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</si>
  <si>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</si>
  <si>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</si>
  <si>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</si>
  <si>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</si>
  <si>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</si>
  <si>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</si>
  <si>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</si>
  <si>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</si>
  <si>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</si>
  <si>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</si>
  <si>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</si>
  <si>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</si>
  <si>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</si>
  <si>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</si>
  <si>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</si>
  <si>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</si>
  <si>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</si>
  <si>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</si>
  <si>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</si>
  <si>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</si>
  <si>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</si>
  <si>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</si>
  <si>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</si>
  <si>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</si>
  <si>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</si>
  <si>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</si>
  <si>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</si>
  <si>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</si>
  <si>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</si>
  <si>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</si>
  <si>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</si>
  <si>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</si>
  <si>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</si>
  <si>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</si>
  <si>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</si>
  <si>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</si>
  <si>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</si>
  <si>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</si>
  <si>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</si>
  <si>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</si>
  <si>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</si>
  <si>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</si>
  <si>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</si>
  <si>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</si>
  <si>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</si>
  <si>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</si>
  <si>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</si>
  <si>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</si>
  <si>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</si>
  <si>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</si>
  <si>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</si>
  <si>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</si>
  <si>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</si>
  <si>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</si>
  <si>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</si>
  <si>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</si>
  <si>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</si>
  <si>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</si>
  <si>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</si>
  <si>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</si>
  <si>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</si>
  <si>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</si>
  <si>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</si>
  <si>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</si>
  <si>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</si>
  <si>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</si>
  <si>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</si>
  <si>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</si>
  <si>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</si>
  <si>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</si>
  <si>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</si>
  <si>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</si>
  <si>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</si>
  <si>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</si>
  <si>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</si>
  <si>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</si>
  <si>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</si>
  <si>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</si>
  <si>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</si>
  <si>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</si>
  <si>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</si>
  <si>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</si>
  <si>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</si>
  <si>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</si>
  <si>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</si>
  <si>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</si>
  <si>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</si>
  <si>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</si>
  <si>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</si>
  <si>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</si>
  <si>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</si>
  <si>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</si>
  <si>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</si>
  <si>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</si>
  <si>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</si>
  <si>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</si>
  <si>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</si>
  <si>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</si>
  <si>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</si>
  <si>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</si>
  <si>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</si>
  <si>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</si>
  <si>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</si>
  <si>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</si>
  <si>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</si>
  <si>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</si>
  <si>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</si>
  <si>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</si>
  <si>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</si>
  <si>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</si>
  <si>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</si>
  <si>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</si>
  <si>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</si>
  <si>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</si>
  <si>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</si>
  <si>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</si>
  <si>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</si>
  <si>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</si>
  <si>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</si>
  <si>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</si>
  <si>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</si>
  <si>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</si>
  <si>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</si>
  <si>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</si>
  <si>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</si>
  <si>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</si>
  <si>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</si>
  <si>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</si>
  <si>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</si>
  <si>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</si>
  <si>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</si>
  <si>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</si>
  <si>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</si>
  <si>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</si>
  <si>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</si>
  <si>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</si>
  <si>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</si>
  <si>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</si>
  <si>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</si>
  <si>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</si>
  <si>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</si>
  <si>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</si>
  <si>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</si>
  <si>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</si>
  <si>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</si>
  <si>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</si>
  <si>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</si>
  <si>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</si>
  <si>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</si>
  <si>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</si>
  <si>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</si>
  <si>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</si>
  <si>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</si>
  <si>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</si>
  <si>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</si>
  <si>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</si>
  <si>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</si>
  <si>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</si>
  <si>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</si>
  <si>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</si>
  <si>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</si>
  <si>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</si>
  <si>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</si>
  <si>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</si>
  <si>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</si>
  <si>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</si>
  <si>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</si>
  <si>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</si>
  <si>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</si>
  <si>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</si>
  <si>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</si>
  <si>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</si>
  <si>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</si>
  <si>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</si>
  <si>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</si>
  <si>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</si>
  <si>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</si>
  <si>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</si>
  <si>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</si>
  <si>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</si>
  <si>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</si>
  <si>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</si>
  <si>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</si>
  <si>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</si>
  <si>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</si>
  <si>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</si>
  <si>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</si>
  <si>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</si>
  <si>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</si>
  <si>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</si>
  <si>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</si>
  <si>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</si>
  <si>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</si>
  <si>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</si>
  <si>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</si>
  <si>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</si>
  <si>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</si>
  <si>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</si>
  <si>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</si>
  <si>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</si>
  <si>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</si>
  <si>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</si>
  <si>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</si>
  <si>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</si>
  <si>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</si>
  <si>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</si>
  <si>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</si>
  <si>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</si>
  <si>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</si>
  <si>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</si>
  <si>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</si>
  <si>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</si>
  <si>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</si>
  <si>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</si>
  <si>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</si>
  <si>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</si>
  <si>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</si>
  <si>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</si>
  <si>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</si>
  <si>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</si>
  <si>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</si>
  <si>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</si>
  <si>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</si>
  <si>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</si>
  <si>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</si>
  <si>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</si>
  <si>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</si>
  <si>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</si>
  <si>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</si>
  <si>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</si>
  <si>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</si>
  <si>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</si>
  <si>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</si>
  <si>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</si>
  <si>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</si>
  <si>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</si>
  <si>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</si>
  <si>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</si>
  <si>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</si>
  <si>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</si>
  <si>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</si>
  <si>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</si>
  <si>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</si>
  <si>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</si>
  <si>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</si>
  <si>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</si>
  <si>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</si>
  <si>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</si>
  <si>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</si>
  <si>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</si>
  <si>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</si>
  <si>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</si>
  <si>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</si>
  <si>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</si>
  <si>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</si>
  <si>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</si>
  <si>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</si>
  <si>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</si>
  <si>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</si>
  <si>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</si>
  <si>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</si>
  <si>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</si>
  <si>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</si>
  <si>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</si>
  <si>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</si>
  <si>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</si>
  <si>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</si>
  <si>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</si>
  <si>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</si>
  <si>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</si>
  <si>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</si>
  <si>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</si>
  <si>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</si>
  <si>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</si>
  <si>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</si>
  <si>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</si>
  <si>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</si>
  <si>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</si>
  <si>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</si>
  <si>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</si>
  <si>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</si>
  <si>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</si>
  <si>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</si>
  <si>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</si>
  <si>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</si>
  <si>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</si>
  <si>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</si>
  <si>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</si>
  <si>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</si>
  <si>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</si>
  <si>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</si>
  <si>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</si>
  <si>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</si>
  <si>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</si>
  <si>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</si>
  <si>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</si>
  <si>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</si>
  <si>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</si>
  <si>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</si>
  <si>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</si>
  <si>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</si>
  <si>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</si>
  <si>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</si>
  <si>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</si>
  <si>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</si>
  <si>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</si>
  <si>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</si>
  <si>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</si>
  <si>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</si>
  <si>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</si>
  <si>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</si>
  <si>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</si>
  <si>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</si>
  <si>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</si>
  <si>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</si>
  <si>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</si>
  <si>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</si>
  <si>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</si>
  <si>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</si>
  <si>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</si>
  <si>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</si>
  <si>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</si>
  <si>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</si>
  <si>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</si>
  <si>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</si>
  <si>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</si>
  <si>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</si>
  <si>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</si>
  <si>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</si>
  <si>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</si>
  <si>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</si>
  <si>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</si>
  <si>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</si>
  <si>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</si>
  <si>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</si>
  <si>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</si>
  <si>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</si>
  <si>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</si>
  <si>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</si>
  <si>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</si>
  <si>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</si>
  <si>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</si>
  <si>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</si>
  <si>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</si>
  <si>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</si>
  <si>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</si>
  <si>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</si>
  <si>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</si>
  <si>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</si>
  <si>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</si>
  <si>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</si>
  <si>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</si>
  <si>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</si>
  <si>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</si>
  <si>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</si>
  <si>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</si>
  <si>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</si>
  <si>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</si>
  <si>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</si>
  <si>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</si>
  <si>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</si>
  <si>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</si>
  <si>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</si>
  <si>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</si>
  <si>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</si>
  <si>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</si>
  <si>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</si>
  <si>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</si>
  <si>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</si>
  <si>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</si>
  <si>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</si>
  <si>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</si>
  <si>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</si>
  <si>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</si>
  <si>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</si>
  <si>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</si>
  <si>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</si>
  <si>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</si>
  <si>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</si>
  <si>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</si>
  <si>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</si>
  <si>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</si>
  <si>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</si>
  <si>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</si>
  <si>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</si>
  <si>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</si>
  <si>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</si>
  <si>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</si>
  <si>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</si>
  <si>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</si>
  <si>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</si>
  <si>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</si>
  <si>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</si>
  <si>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</si>
  <si>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</si>
  <si>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</si>
  <si>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</si>
  <si>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</si>
  <si>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</si>
  <si>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</si>
  <si>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</si>
  <si>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</si>
  <si>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</si>
  <si>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</si>
  <si>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</si>
  <si>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</si>
  <si>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</si>
  <si>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</si>
  <si>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</si>
  <si>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</si>
  <si>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</si>
  <si>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</si>
  <si>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</si>
  <si>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</si>
  <si>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</si>
  <si>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</si>
  <si>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</si>
  <si>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</si>
  <si>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</si>
  <si>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</si>
  <si>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</si>
  <si>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</si>
  <si>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</si>
  <si>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</si>
  <si>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</si>
  <si>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</si>
  <si>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</si>
  <si>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</si>
  <si>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</si>
  <si>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</si>
  <si>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</si>
  <si>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</si>
  <si>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</si>
  <si>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</si>
  <si>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</si>
  <si>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</si>
  <si>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</si>
  <si>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</si>
  <si>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</si>
  <si>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</si>
  <si>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</si>
  <si>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</si>
  <si>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</si>
  <si>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</si>
  <si>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</si>
  <si>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</si>
  <si>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</si>
  <si>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</si>
  <si>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</si>
  <si>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</si>
  <si>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</si>
  <si>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</si>
  <si>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</si>
  <si>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</si>
  <si>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</si>
  <si>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</si>
  <si>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</si>
  <si>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</si>
  <si>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</si>
  <si>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</si>
  <si>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</si>
  <si>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</si>
  <si>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</si>
  <si>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</si>
  <si>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</si>
  <si>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</si>
  <si>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</si>
  <si>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</si>
  <si>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</si>
  <si>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</si>
  <si>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</si>
  <si>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</si>
  <si>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</si>
  <si>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</si>
  <si>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</si>
  <si>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</si>
  <si>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</si>
  <si>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</si>
  <si>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</si>
  <si>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</si>
  <si>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</si>
  <si>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</si>
  <si>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</si>
  <si>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</si>
  <si>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</si>
  <si>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</si>
  <si>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</si>
  <si>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</si>
  <si>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</si>
  <si>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</si>
  <si>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</si>
  <si>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</si>
  <si>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</si>
  <si>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</si>
  <si>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</si>
  <si>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</si>
  <si>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</si>
  <si>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</si>
  <si>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</si>
  <si>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</si>
  <si>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</si>
  <si>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</si>
  <si>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</si>
  <si>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</si>
  <si>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</si>
  <si>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</si>
  <si>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</si>
  <si>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</si>
  <si>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</si>
  <si>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</si>
  <si>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</si>
  <si>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</si>
  <si>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</si>
  <si>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</si>
  <si>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</si>
  <si>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</si>
  <si>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</si>
  <si>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</si>
  <si>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</si>
  <si>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</si>
  <si>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</si>
  <si>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</si>
  <si>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</si>
  <si>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</si>
  <si>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</si>
  <si>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</si>
  <si>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</si>
  <si>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</si>
  <si>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</si>
  <si>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</si>
  <si>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</si>
  <si>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</si>
  <si>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</si>
  <si>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</si>
  <si>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</si>
  <si>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</si>
  <si>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</si>
  <si>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</si>
  <si>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</si>
  <si>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</si>
  <si>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</si>
  <si>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</si>
  <si>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</si>
  <si>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</si>
  <si>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</si>
  <si>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</si>
  <si>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</si>
  <si>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</si>
  <si>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</si>
  <si>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</si>
  <si>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</si>
  <si>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</si>
  <si>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</si>
  <si>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</si>
  <si>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</si>
  <si>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</si>
  <si>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</si>
  <si>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</si>
  <si>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</si>
  <si>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</si>
  <si>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</si>
  <si>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</si>
  <si>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</si>
  <si>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</si>
  <si>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</si>
  <si>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</si>
  <si>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</si>
  <si>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</si>
  <si>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</si>
  <si>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</si>
  <si>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</si>
  <si>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</si>
  <si>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</si>
  <si>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</si>
  <si>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</si>
  <si>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</si>
  <si>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</si>
  <si>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</si>
  <si>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</si>
  <si>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</si>
  <si>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</si>
  <si>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</si>
  <si>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</si>
  <si>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</si>
  <si>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</si>
  <si>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</si>
  <si>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</si>
  <si>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</si>
  <si>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</si>
  <si>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</si>
  <si>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</si>
  <si>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</si>
  <si>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</si>
  <si>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</si>
  <si>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</si>
  <si>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</si>
  <si>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</si>
  <si>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</si>
  <si>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</si>
  <si>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</si>
  <si>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</si>
  <si>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</si>
  <si>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</si>
  <si>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</si>
  <si>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</si>
  <si>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</si>
  <si>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</si>
  <si>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</si>
  <si>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</si>
  <si>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</si>
  <si>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</si>
  <si>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</si>
  <si>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</si>
  <si>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</si>
  <si>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</si>
  <si>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</si>
  <si>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</si>
  <si>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</si>
  <si>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</si>
  <si>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</si>
  <si>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</si>
  <si>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</si>
  <si>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</si>
  <si>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</si>
  <si>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</si>
  <si>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</si>
  <si>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</si>
  <si>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</si>
  <si>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</si>
  <si>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</si>
  <si>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</si>
  <si>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</si>
  <si>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</si>
  <si>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</si>
  <si>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</si>
  <si>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</si>
  <si>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</si>
  <si>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</si>
  <si>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</si>
  <si>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</si>
  <si>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</si>
  <si>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</si>
  <si>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</si>
  <si>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</si>
  <si>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</si>
  <si>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</si>
  <si>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</si>
  <si>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</si>
  <si>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</si>
  <si>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</si>
  <si>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</si>
  <si>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</si>
  <si>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</si>
  <si>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</si>
  <si>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</si>
  <si>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</si>
  <si>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</si>
  <si>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</si>
  <si>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</si>
  <si>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</si>
  <si>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</si>
  <si>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</si>
  <si>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</si>
  <si>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</si>
  <si>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</si>
  <si>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</si>
  <si>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</si>
  <si>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</si>
  <si>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</si>
  <si>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</si>
  <si>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</si>
  <si>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</si>
  <si>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</si>
  <si>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</si>
  <si>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</si>
  <si>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</si>
  <si>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</si>
  <si>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</si>
  <si>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</si>
  <si>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</si>
  <si>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</si>
  <si>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</si>
  <si>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</si>
  <si>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</si>
  <si>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</si>
  <si>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</si>
  <si>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</si>
  <si>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</si>
  <si>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</si>
  <si>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</si>
  <si>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</si>
  <si>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</si>
  <si>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</si>
  <si>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</si>
  <si>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</si>
  <si>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</si>
  <si>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</si>
  <si>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</si>
  <si>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</si>
  <si>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</si>
  <si>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</si>
  <si>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</si>
  <si>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</si>
  <si>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</si>
  <si>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</si>
  <si>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</si>
  <si>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</si>
  <si>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</si>
  <si>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</si>
  <si>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</si>
  <si>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</si>
  <si>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</si>
  <si>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</si>
  <si>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</si>
  <si>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</si>
  <si>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</si>
  <si>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</si>
  <si>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</si>
  <si>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</si>
  <si>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</si>
  <si>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</si>
  <si>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</si>
  <si>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</si>
  <si>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</si>
  <si>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</si>
  <si>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</si>
  <si>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</si>
  <si>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</si>
  <si>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</si>
  <si>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</si>
  <si>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</si>
  <si>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</si>
  <si>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</si>
  <si>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</si>
  <si>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</si>
  <si>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</si>
  <si>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</si>
  <si>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</si>
  <si>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</si>
  <si>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</si>
  <si>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</si>
  <si>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</si>
  <si>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</si>
  <si>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</si>
  <si>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</si>
  <si>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</si>
  <si>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</si>
  <si>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</si>
  <si>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</si>
  <si>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</si>
  <si>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</si>
  <si>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</si>
  <si>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</si>
  <si>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</si>
  <si>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</si>
  <si>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</si>
  <si>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</si>
  <si>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</si>
  <si>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</si>
  <si>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</si>
  <si>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</si>
  <si>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</si>
  <si>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</si>
  <si>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</si>
  <si>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</si>
  <si>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</si>
  <si>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</si>
  <si>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</si>
  <si>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</si>
  <si>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</si>
  <si>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</si>
  <si>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</si>
  <si>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</si>
  <si>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</si>
  <si>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</si>
  <si>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</si>
  <si>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</si>
  <si>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</si>
  <si>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</si>
  <si>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</si>
  <si>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</si>
  <si>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</si>
  <si>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</si>
  <si>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</si>
  <si>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</si>
  <si>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</si>
  <si>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</si>
  <si>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</si>
  <si>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</si>
  <si>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</si>
  <si>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</si>
  <si>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</si>
  <si>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</si>
  <si>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</si>
  <si>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</si>
  <si>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</si>
  <si>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</si>
  <si>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</si>
  <si>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</si>
  <si>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</si>
  <si>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</si>
  <si>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</si>
  <si>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</si>
  <si>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</si>
  <si>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</si>
  <si>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</si>
  <si>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</si>
  <si>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</si>
  <si>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</si>
  <si>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</si>
  <si>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</si>
  <si>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</si>
  <si>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</si>
  <si>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</si>
  <si>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</si>
  <si>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</si>
  <si>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</si>
  <si>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</si>
  <si>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</si>
  <si>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</si>
  <si>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</si>
  <si>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</si>
  <si>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</si>
  <si>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</si>
  <si>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</si>
  <si>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</si>
  <si>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</si>
  <si>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</si>
  <si>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</si>
  <si>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</si>
  <si>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</si>
  <si>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</si>
  <si>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</si>
  <si>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</si>
  <si>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</si>
  <si>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</si>
  <si>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</si>
  <si>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</si>
  <si>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</si>
  <si>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</si>
  <si>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</si>
  <si>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</si>
  <si>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</si>
  <si>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</si>
  <si>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</si>
  <si>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</si>
  <si>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</si>
  <si>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</si>
  <si>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</si>
  <si>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</si>
  <si>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</si>
  <si>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</si>
  <si>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</si>
  <si>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</si>
  <si>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</si>
  <si>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</si>
  <si>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</si>
  <si>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</si>
  <si>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</si>
  <si>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</si>
  <si>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</si>
  <si>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</si>
  <si>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</si>
  <si>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</si>
  <si>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</si>
  <si>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</si>
  <si>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</si>
  <si>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</si>
  <si>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</si>
  <si>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</si>
  <si>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</si>
  <si>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</si>
  <si>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</si>
  <si>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</si>
  <si>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</si>
  <si>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</si>
  <si>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</si>
  <si>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</si>
  <si>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</si>
  <si>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</si>
  <si>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</si>
  <si>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</si>
  <si>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</si>
  <si>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</si>
  <si>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</si>
  <si>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</si>
  <si>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</si>
  <si>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</si>
  <si>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</si>
  <si>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</si>
  <si>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</si>
  <si>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</si>
  <si>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</si>
  <si>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</si>
  <si>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</si>
  <si>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</si>
  <si>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</si>
  <si>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</si>
  <si>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</si>
  <si>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</si>
  <si>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</si>
  <si>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</si>
  <si>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</si>
  <si>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</si>
  <si>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</si>
  <si>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</si>
  <si>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</si>
  <si>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</si>
  <si>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</si>
  <si>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</si>
  <si>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</si>
  <si>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</si>
  <si>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</si>
  <si>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</si>
  <si>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</si>
  <si>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</si>
  <si>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</si>
  <si>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</si>
  <si>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</si>
  <si>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</si>
  <si>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</si>
  <si>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</si>
  <si>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</si>
  <si>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</si>
  <si>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</si>
  <si>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</si>
  <si>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</si>
  <si>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</si>
  <si>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</si>
  <si>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</si>
  <si>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</si>
  <si>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</si>
  <si>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</si>
  <si>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</si>
  <si>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</si>
  <si>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</si>
  <si>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</si>
  <si>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</si>
  <si>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</si>
  <si>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</si>
  <si>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</si>
  <si>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</si>
  <si>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</si>
  <si>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</si>
  <si>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</si>
  <si>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</si>
  <si>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</si>
  <si>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</si>
  <si>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</si>
  <si>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</si>
  <si>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</si>
  <si>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</si>
  <si>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</si>
  <si>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</si>
  <si>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</si>
  <si>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</si>
  <si>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</si>
  <si>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</si>
  <si>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</si>
  <si>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</si>
  <si>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</si>
  <si>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</si>
  <si>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</si>
  <si>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</si>
  <si>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</si>
  <si>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</si>
  <si>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</si>
  <si>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</si>
  <si>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</si>
  <si>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</si>
  <si>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</si>
  <si>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</si>
  <si>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</si>
  <si>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</si>
  <si>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</si>
  <si>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</si>
  <si>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</si>
  <si>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</si>
  <si>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</si>
  <si>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</si>
  <si>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</si>
  <si>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</si>
  <si>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</si>
  <si>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</si>
  <si>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</si>
  <si>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</si>
  <si>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</si>
  <si>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</si>
  <si>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</si>
  <si>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</si>
  <si>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</si>
  <si>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</si>
  <si>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</si>
  <si>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</si>
  <si>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</si>
  <si>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</si>
  <si>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</si>
  <si>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</si>
  <si>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</si>
  <si>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</si>
  <si>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</si>
  <si>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</si>
  <si>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</si>
  <si>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</si>
  <si>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</si>
  <si>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</si>
  <si>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</si>
  <si>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</si>
  <si>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</si>
  <si>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</si>
  <si>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</si>
  <si>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</si>
  <si>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</si>
  <si>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</si>
  <si>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</si>
  <si>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</si>
  <si>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</si>
  <si>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</si>
  <si>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</si>
  <si>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</si>
  <si>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</si>
  <si>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</si>
  <si>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</si>
  <si>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</si>
  <si>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</si>
  <si>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</si>
  <si>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</si>
  <si>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</si>
  <si>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</si>
  <si>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</si>
  <si>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</si>
  <si>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</si>
  <si>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</si>
  <si>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</si>
  <si>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</si>
  <si>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</si>
  <si>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</si>
  <si>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</si>
  <si>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</si>
  <si>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</si>
  <si>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</si>
  <si>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</si>
  <si>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</si>
  <si>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</si>
  <si>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</si>
  <si>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</si>
  <si>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</si>
  <si>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</si>
  <si>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</si>
  <si>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</si>
  <si>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</si>
  <si>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</si>
  <si>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</si>
  <si>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</si>
  <si>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</si>
  <si>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</si>
  <si>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</si>
  <si>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</si>
  <si>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</si>
  <si>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</si>
  <si>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</si>
  <si>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</si>
  <si>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</si>
  <si>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</si>
  <si>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</si>
  <si>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</si>
  <si>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</si>
  <si>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</si>
  <si>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</si>
  <si>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</si>
  <si>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</si>
  <si>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</si>
  <si>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</si>
  <si>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</si>
  <si>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</si>
  <si>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</si>
  <si>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</si>
  <si>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</si>
  <si>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</si>
  <si>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</si>
  <si>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</si>
  <si>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</si>
  <si>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</si>
  <si>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</si>
  <si>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</si>
  <si>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</si>
  <si>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</si>
  <si>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</si>
  <si>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</si>
  <si>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</si>
  <si>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</si>
  <si>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</si>
  <si>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</si>
  <si>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</si>
  <si>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</si>
  <si>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</si>
  <si>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</si>
  <si>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</si>
  <si>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</si>
  <si>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</si>
  <si>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</si>
  <si>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</si>
  <si>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</si>
  <si>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</si>
  <si>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</si>
  <si>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</si>
  <si>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</si>
  <si>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</si>
  <si>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</si>
  <si>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</si>
  <si>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</si>
  <si>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</si>
  <si>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</si>
  <si>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</si>
  <si>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</si>
  <si>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</si>
  <si>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</si>
  <si>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</si>
  <si>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</si>
  <si>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</si>
  <si>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</si>
  <si>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</si>
  <si>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</si>
  <si>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</si>
  <si>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</si>
  <si>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</si>
  <si>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</si>
  <si>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</si>
  <si>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</si>
  <si>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</si>
  <si>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</si>
  <si>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</si>
  <si>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</si>
  <si>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</si>
  <si>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</si>
  <si>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</si>
  <si>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</si>
  <si>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</si>
  <si>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</si>
  <si>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</si>
  <si>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</si>
  <si>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</si>
  <si>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</si>
  <si>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</si>
  <si>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</si>
  <si>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</si>
  <si>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</si>
  <si>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</si>
  <si>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</si>
  <si>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</si>
  <si>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</si>
  <si>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</si>
  <si>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</si>
  <si>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</si>
  <si>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</si>
  <si>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</si>
  <si>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</si>
  <si>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</si>
  <si>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</si>
  <si>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</si>
  <si>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</si>
  <si>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</si>
  <si>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</si>
  <si>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</si>
  <si>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</si>
  <si>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</si>
  <si>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</si>
  <si>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</si>
  <si>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</si>
  <si>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</si>
  <si>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</si>
  <si>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</si>
  <si>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</si>
  <si>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</si>
  <si>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</si>
  <si>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</si>
  <si>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</si>
  <si>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</si>
  <si>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</si>
  <si>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</si>
  <si>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</si>
  <si>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</si>
  <si>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</si>
  <si>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</si>
  <si>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</si>
  <si>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</si>
  <si>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</si>
  <si>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</si>
  <si>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</si>
  <si>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</si>
  <si>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</si>
  <si>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</si>
  <si>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</si>
  <si>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</si>
  <si>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</si>
  <si>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</si>
  <si>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</si>
  <si>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</si>
  <si>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</si>
  <si>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</si>
  <si>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</si>
  <si>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</si>
  <si>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</si>
  <si>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</si>
  <si>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</si>
  <si>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</si>
  <si>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</si>
  <si>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</si>
  <si>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</si>
  <si>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</si>
  <si>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</si>
  <si>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</si>
  <si>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</si>
  <si>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</si>
  <si>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</si>
  <si>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</si>
  <si>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</si>
  <si>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</si>
  <si>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</si>
  <si>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</si>
  <si>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</si>
  <si>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</si>
  <si>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</si>
  <si>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</si>
  <si>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</si>
  <si>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</si>
  <si>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</si>
  <si>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</si>
  <si>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</si>
  <si>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</si>
  <si>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</si>
  <si>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</si>
  <si>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</si>
  <si>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</si>
  <si>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</si>
  <si>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</si>
  <si>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</si>
  <si>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</si>
  <si>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</si>
  <si>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</si>
  <si>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</si>
  <si>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</si>
  <si>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</si>
  <si>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</si>
  <si>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</si>
  <si>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</si>
  <si>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</si>
  <si>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</si>
  <si>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</si>
  <si>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</si>
  <si>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</si>
  <si>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</si>
  <si>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</si>
  <si>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</si>
  <si>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</si>
  <si>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</si>
  <si>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</si>
  <si>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</si>
  <si>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</si>
  <si>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</si>
  <si>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</si>
  <si>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</si>
  <si>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</si>
  <si>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</si>
  <si>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</si>
  <si>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</si>
  <si>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</si>
  <si>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</si>
  <si>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</si>
  <si>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</si>
  <si>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</si>
  <si>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</si>
  <si>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</si>
  <si>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</si>
  <si>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</si>
  <si>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</si>
  <si>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</si>
  <si>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</si>
  <si>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</si>
  <si>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</si>
  <si>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</si>
  <si>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</si>
  <si>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</si>
  <si>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</si>
  <si>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</si>
  <si>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</si>
  <si>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</si>
  <si>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</si>
  <si>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</si>
  <si>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</si>
  <si>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</si>
  <si>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</si>
  <si>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</si>
  <si>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</si>
  <si>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</si>
  <si>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</si>
  <si>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</si>
  <si>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</si>
  <si>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</si>
  <si>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</si>
  <si>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</si>
  <si>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</si>
  <si>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</si>
  <si>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</si>
  <si>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</si>
  <si>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</si>
  <si>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</si>
  <si>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</si>
  <si>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</si>
  <si>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</si>
  <si>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</si>
  <si>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</si>
  <si>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</si>
  <si>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</si>
  <si>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</si>
  <si>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</si>
  <si>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</si>
  <si>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</si>
  <si>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</si>
  <si>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</si>
  <si>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</si>
  <si>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</si>
  <si>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</si>
  <si>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</si>
  <si>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</si>
  <si>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</si>
  <si>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</si>
  <si>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</si>
  <si>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</si>
  <si>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</si>
  <si>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</si>
  <si>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</si>
  <si>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</si>
  <si>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</si>
  <si>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</si>
  <si>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</si>
  <si>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</si>
  <si>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</si>
  <si>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</si>
  <si>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</si>
  <si>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</si>
  <si>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</si>
  <si>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</si>
  <si>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</si>
  <si>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</si>
  <si>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</si>
  <si>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</si>
  <si>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</si>
  <si>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</si>
  <si>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</si>
  <si>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</si>
  <si>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</si>
  <si>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</si>
  <si>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</si>
  <si>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</si>
  <si>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</si>
  <si>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</si>
  <si>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</si>
  <si>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</si>
  <si>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</si>
  <si>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</si>
  <si>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</si>
  <si>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</si>
  <si>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</si>
  <si>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</si>
  <si>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</si>
  <si>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</si>
  <si>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</si>
  <si>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</si>
  <si>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</si>
  <si>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</si>
  <si>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</si>
  <si>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</si>
  <si>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</si>
  <si>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</si>
  <si>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</si>
  <si>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</si>
  <si>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</si>
  <si>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</si>
  <si>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</si>
  <si>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</si>
  <si>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</si>
  <si>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</si>
  <si>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</si>
  <si>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</si>
  <si>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</si>
  <si>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</si>
  <si>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</si>
  <si>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</si>
  <si>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</si>
  <si>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</si>
  <si>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</si>
  <si>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</si>
  <si>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</si>
  <si>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</si>
  <si>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</si>
  <si>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</si>
  <si>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</si>
  <si>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</si>
  <si>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</si>
  <si>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</si>
  <si>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</si>
  <si>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</si>
  <si>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</si>
  <si>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</si>
  <si>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</si>
  <si>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</si>
  <si>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</si>
  <si>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</si>
  <si>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</si>
  <si>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</si>
  <si>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</si>
  <si>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</si>
  <si>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</si>
  <si>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</si>
  <si>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</si>
  <si>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</si>
  <si>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</si>
  <si>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</si>
  <si>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</si>
  <si>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</si>
  <si>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</si>
  <si>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</si>
  <si>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</si>
  <si>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</si>
  <si>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</si>
  <si>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</si>
  <si>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</si>
  <si>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</si>
  <si>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</si>
  <si>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</si>
  <si>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</si>
  <si>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</si>
  <si>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</si>
  <si>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</si>
  <si>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</si>
  <si>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</si>
  <si>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</si>
  <si>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</si>
  <si>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</si>
  <si>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</si>
  <si>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</si>
  <si>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</si>
  <si>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</si>
  <si>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</si>
  <si>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</si>
  <si>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</si>
  <si>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</si>
  <si>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</si>
  <si>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</si>
  <si>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</si>
  <si>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</si>
  <si>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</si>
  <si>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</si>
  <si>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</si>
  <si>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</si>
  <si>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</si>
  <si>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</si>
  <si>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</si>
  <si>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</si>
  <si>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</si>
  <si>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</si>
  <si>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</si>
  <si>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</si>
  <si>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</si>
  <si>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</si>
  <si>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</si>
  <si>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</si>
  <si>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</si>
  <si>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</si>
  <si>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</si>
  <si>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</si>
  <si>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</si>
  <si>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</si>
  <si>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</si>
  <si>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</si>
  <si>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</si>
  <si>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</si>
  <si>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</si>
  <si>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</si>
  <si>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</si>
  <si>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</si>
  <si>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</si>
  <si>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</si>
  <si>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</si>
  <si>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</si>
  <si>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</si>
  <si>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</si>
  <si>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</si>
  <si>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</si>
  <si>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</si>
  <si>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</si>
  <si>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</si>
  <si>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</si>
  <si>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</si>
  <si>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</si>
  <si>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</si>
  <si>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</si>
  <si>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</si>
  <si>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</si>
  <si>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</si>
  <si>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</si>
  <si>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</si>
  <si>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</si>
  <si>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</si>
  <si>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</si>
  <si>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</si>
  <si>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</si>
  <si>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</si>
  <si>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</si>
  <si>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</si>
  <si>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</si>
  <si>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</si>
  <si>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</si>
  <si>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</si>
  <si>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</si>
  <si>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</si>
  <si>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</si>
  <si>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</si>
  <si>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</si>
  <si>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</si>
  <si>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</si>
  <si>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</si>
  <si>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</si>
  <si>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</si>
  <si>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</si>
  <si>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</si>
  <si>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</si>
  <si>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</si>
  <si>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</si>
  <si>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</si>
  <si>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</si>
  <si>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</si>
  <si>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</si>
  <si>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</si>
  <si>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</si>
  <si>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</si>
  <si>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</si>
  <si>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</si>
  <si>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</si>
  <si>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</si>
  <si>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</si>
  <si>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</si>
  <si>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</si>
  <si>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</si>
  <si>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</si>
  <si>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</si>
  <si>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</si>
  <si>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</si>
  <si>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</si>
  <si>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</si>
  <si>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</si>
  <si>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</si>
  <si>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</si>
  <si>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</si>
  <si>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</si>
  <si>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</si>
  <si>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</si>
  <si>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</si>
  <si>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</si>
  <si>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</si>
  <si>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</si>
  <si>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</si>
  <si>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</si>
  <si>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</si>
  <si>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</si>
  <si>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</si>
  <si>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</si>
  <si>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</si>
  <si>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</si>
  <si>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</si>
  <si>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</si>
  <si>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</si>
  <si>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</si>
  <si>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</si>
  <si>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</si>
  <si>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</si>
  <si>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</si>
  <si>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</si>
  <si>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</si>
  <si>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</si>
  <si>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</si>
  <si>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</si>
  <si>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</si>
  <si>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</si>
  <si>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</si>
  <si>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</si>
  <si>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</si>
  <si>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</si>
  <si>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</si>
  <si>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</si>
  <si>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</si>
  <si>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</si>
  <si>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</si>
  <si>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</si>
  <si>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</si>
  <si>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</si>
  <si>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</si>
  <si>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</si>
  <si>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</si>
  <si>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</si>
  <si>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</si>
  <si>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</si>
  <si>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</si>
  <si>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</si>
  <si>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</si>
  <si>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</si>
  <si>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</si>
  <si>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</si>
  <si>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</si>
  <si>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</si>
  <si>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</si>
  <si>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</si>
  <si>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</si>
  <si>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</si>
  <si>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</si>
  <si>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</si>
  <si>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</si>
  <si>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</si>
  <si>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</si>
  <si>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</si>
  <si>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</si>
  <si>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</si>
  <si>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</si>
  <si>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</si>
  <si>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</si>
  <si>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</si>
  <si>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</si>
  <si>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</si>
  <si>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</si>
  <si>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</si>
  <si>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</si>
  <si>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</si>
  <si>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</si>
  <si>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</si>
  <si>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</si>
  <si>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</si>
  <si>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</si>
  <si>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</si>
  <si>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</si>
  <si>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</si>
  <si>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</si>
  <si>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</si>
  <si>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</si>
  <si>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</si>
  <si>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</si>
  <si>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</si>
  <si>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</si>
  <si>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</si>
  <si>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</si>
  <si>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</si>
  <si>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</si>
  <si>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</si>
  <si>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</si>
  <si>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</si>
  <si>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</si>
  <si>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</si>
  <si>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</si>
  <si>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</si>
  <si>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</si>
  <si>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</si>
  <si>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</si>
  <si>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</si>
  <si>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</si>
  <si>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</si>
  <si>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</si>
  <si>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</si>
  <si>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</si>
  <si>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</si>
  <si>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</si>
  <si>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</si>
  <si>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</si>
  <si>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</si>
  <si>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</si>
  <si>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</si>
  <si>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</si>
  <si>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</si>
  <si>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</si>
  <si>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</si>
  <si>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</si>
  <si>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</si>
  <si>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</si>
  <si>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</si>
  <si>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</si>
  <si>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</si>
  <si>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</si>
  <si>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</si>
  <si>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</si>
  <si>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</si>
  <si>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</si>
  <si>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</si>
  <si>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</si>
  <si>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</si>
  <si>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</si>
  <si>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</si>
  <si>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</si>
  <si>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</si>
  <si>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</si>
  <si>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</si>
  <si>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</si>
  <si>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</si>
  <si>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</si>
  <si>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</si>
  <si>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</si>
  <si>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</si>
  <si>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</si>
  <si>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</si>
  <si>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</si>
  <si>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</si>
  <si>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</si>
  <si>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</si>
  <si>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</si>
  <si>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</si>
  <si>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</si>
  <si>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</si>
  <si>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</si>
  <si>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</si>
  <si>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</si>
  <si>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</si>
  <si>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</si>
  <si>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</si>
  <si>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</si>
  <si>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</si>
  <si>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</si>
  <si>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</si>
  <si>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</si>
  <si>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</si>
  <si>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</si>
  <si>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</si>
  <si>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</si>
  <si>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</si>
  <si>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</si>
  <si>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</si>
  <si>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</si>
  <si>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</si>
  <si>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</si>
  <si>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</si>
  <si>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</si>
  <si>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</si>
  <si>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</si>
  <si>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</si>
  <si>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</si>
  <si>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</si>
  <si>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</si>
  <si>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</si>
  <si>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</si>
  <si>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</si>
  <si>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</si>
  <si>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</si>
  <si>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</si>
  <si>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</si>
  <si>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</si>
  <si>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</si>
  <si>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</si>
  <si>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</si>
  <si>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</si>
  <si>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</si>
  <si>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</si>
  <si>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</si>
  <si>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</si>
  <si>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</si>
  <si>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</si>
  <si>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</si>
  <si>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</si>
  <si>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</si>
  <si>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</si>
  <si>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</si>
  <si>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</si>
  <si>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</si>
  <si>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</si>
  <si>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</si>
  <si>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</si>
  <si>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</si>
  <si>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</si>
  <si>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</si>
  <si>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</si>
  <si>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</si>
  <si>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</si>
  <si>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</si>
  <si>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</si>
  <si>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</si>
  <si>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</si>
  <si>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</si>
  <si>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</si>
  <si>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</si>
  <si>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</si>
  <si>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</si>
  <si>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</si>
  <si>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</si>
  <si>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</si>
  <si>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</si>
  <si>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</si>
  <si>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</si>
  <si>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</si>
  <si>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</si>
  <si>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</si>
  <si>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</si>
  <si>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</si>
  <si>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</si>
  <si>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</si>
  <si>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</si>
  <si>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</si>
  <si>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</si>
  <si>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</si>
  <si>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</si>
  <si>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</si>
  <si>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</si>
  <si>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</si>
  <si>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</si>
  <si>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</si>
  <si>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</si>
  <si>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</si>
  <si>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</si>
  <si>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</si>
  <si>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</si>
  <si>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</si>
  <si>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</si>
  <si>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</si>
  <si>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</si>
  <si>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</si>
  <si>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</si>
  <si>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</si>
  <si>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</si>
  <si>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</si>
  <si>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</si>
  <si>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</si>
  <si>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</si>
  <si>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</si>
  <si>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</si>
  <si>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</si>
  <si>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</si>
  <si>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</si>
  <si>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</si>
  <si>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</si>
  <si>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</si>
  <si>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</si>
  <si>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</si>
  <si>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</si>
  <si>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</si>
  <si>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</si>
  <si>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</si>
  <si>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</si>
  <si>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</si>
  <si>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</si>
  <si>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</si>
  <si>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</si>
  <si>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</si>
  <si>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</si>
  <si>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</si>
  <si>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</si>
  <si>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</si>
  <si>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</si>
  <si>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</si>
  <si>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</si>
  <si>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</si>
  <si>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</si>
  <si>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</si>
  <si>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</si>
  <si>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</si>
  <si>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</si>
  <si>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</si>
  <si>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</si>
  <si>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</si>
  <si>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</si>
  <si>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</si>
  <si>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</si>
  <si>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</si>
  <si>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</si>
  <si>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</si>
  <si>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</si>
  <si>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</si>
  <si>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</si>
  <si>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</si>
  <si>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</si>
  <si>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</si>
  <si>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</si>
  <si>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</si>
  <si>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</si>
  <si>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</si>
  <si>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</si>
  <si>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</si>
  <si>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</si>
  <si>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</si>
  <si>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</si>
  <si>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</si>
  <si>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</si>
  <si>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</si>
  <si>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</si>
  <si>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</si>
  <si>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</si>
  <si>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</si>
  <si>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</si>
  <si>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</si>
  <si>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</si>
  <si>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</si>
  <si>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</si>
  <si>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</si>
  <si>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</si>
  <si>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</si>
  <si>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</si>
  <si>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</si>
  <si>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</si>
  <si>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</si>
  <si>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</si>
  <si>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</si>
  <si>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</si>
  <si>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</si>
  <si>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</si>
  <si>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</si>
  <si>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</si>
  <si>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</si>
  <si>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</si>
  <si>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</si>
  <si>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</si>
  <si>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</si>
  <si>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</si>
  <si>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</si>
  <si>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</si>
  <si>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</si>
  <si>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</si>
  <si>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</si>
  <si>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</si>
  <si>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</si>
  <si>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</si>
  <si>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</si>
  <si>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</si>
  <si>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</si>
  <si>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</si>
  <si>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</si>
  <si>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</si>
  <si>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</si>
  <si>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</si>
  <si>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</si>
  <si>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</si>
  <si>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</si>
  <si>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</si>
  <si>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</si>
  <si>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</si>
  <si>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</si>
  <si>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</si>
  <si>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</si>
  <si>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</si>
  <si>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</si>
  <si>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</si>
  <si>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</si>
  <si>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</si>
  <si>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</si>
  <si>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</si>
  <si>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</si>
  <si>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</si>
  <si>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</si>
  <si>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</si>
  <si>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</si>
  <si>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</si>
  <si>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</si>
  <si>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</si>
  <si>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</si>
  <si>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</si>
  <si>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</si>
  <si>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</si>
  <si>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</si>
  <si>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</si>
  <si>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</si>
  <si>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</si>
  <si>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</si>
  <si>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</si>
  <si>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</si>
  <si>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</si>
  <si>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</si>
  <si>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</si>
  <si>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</si>
  <si>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</si>
  <si>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</si>
  <si>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</si>
  <si>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</si>
  <si>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</si>
  <si>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</si>
  <si>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</si>
  <si>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</si>
  <si>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</si>
  <si>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</si>
  <si>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</si>
  <si>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</si>
  <si>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</si>
  <si>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</si>
  <si>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</si>
  <si>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</si>
  <si>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</si>
  <si>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</si>
  <si>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</si>
  <si>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</si>
  <si>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</si>
  <si>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</si>
  <si>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</si>
  <si>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</si>
  <si>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</si>
  <si>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</si>
  <si>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</si>
  <si>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</si>
  <si>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</si>
  <si>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</si>
  <si>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</si>
  <si>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</si>
  <si>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</si>
  <si>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</si>
  <si>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</si>
  <si>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</si>
  <si>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</si>
  <si>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</si>
  <si>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</si>
  <si>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</si>
  <si>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</si>
  <si>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</si>
  <si>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</si>
  <si>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</si>
  <si>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</si>
  <si>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</si>
  <si>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</si>
  <si>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</si>
  <si>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</si>
  <si>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</si>
  <si>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</si>
  <si>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</si>
  <si>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</si>
  <si>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</si>
  <si>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</si>
  <si>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</si>
  <si>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</si>
  <si>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</si>
  <si>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</si>
  <si>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</si>
  <si>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</si>
  <si>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</si>
  <si>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</si>
  <si>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</si>
  <si>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</si>
  <si>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</si>
  <si>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</si>
  <si>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</si>
  <si>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</si>
  <si>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</si>
  <si>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</si>
  <si>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</si>
  <si>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</si>
  <si>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</si>
  <si>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</si>
  <si>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</si>
  <si>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</si>
  <si>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</si>
  <si>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</si>
  <si>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</si>
  <si>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</si>
  <si>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</si>
  <si>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</si>
  <si>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</si>
  <si>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</si>
  <si>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</si>
  <si>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</si>
  <si>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</si>
  <si>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</si>
  <si>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</si>
  <si>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</si>
  <si>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</si>
  <si>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</si>
  <si>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</si>
  <si>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</si>
  <si>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</si>
  <si>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</si>
  <si>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</si>
  <si>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</si>
  <si>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</si>
  <si>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</si>
  <si>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</si>
  <si>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</si>
  <si>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</si>
  <si>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</si>
  <si>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</si>
  <si>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</si>
  <si>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</si>
  <si>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</si>
  <si>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</si>
  <si>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</si>
  <si>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</si>
  <si>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</si>
  <si>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</si>
  <si>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</si>
  <si>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</si>
  <si>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</si>
  <si>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</si>
  <si>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</si>
  <si>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</si>
  <si>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</si>
  <si>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</si>
  <si>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</si>
  <si>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</si>
  <si>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</si>
  <si>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</si>
  <si>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</si>
  <si>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</si>
  <si>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</si>
  <si>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</si>
  <si>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</si>
  <si>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</si>
  <si>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</si>
  <si>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</si>
  <si>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</si>
  <si>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</si>
  <si>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</si>
  <si>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</si>
  <si>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</si>
  <si>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</si>
  <si>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</si>
  <si>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</si>
  <si>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</si>
  <si>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</si>
  <si>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</si>
  <si>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</si>
  <si>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</si>
  <si>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</si>
  <si>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</si>
  <si>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</si>
  <si>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</si>
  <si>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</si>
  <si>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</si>
  <si>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</si>
  <si>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</si>
  <si>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</si>
  <si>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</si>
  <si>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</si>
  <si>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</si>
  <si>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</si>
  <si>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</si>
  <si>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</si>
  <si>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</si>
  <si>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</si>
  <si>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</si>
  <si>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</si>
  <si>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</si>
  <si>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</si>
  <si>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</si>
  <si>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</si>
  <si>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</si>
  <si>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</si>
  <si>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</si>
  <si>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</si>
  <si>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</si>
  <si>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</si>
  <si>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</si>
  <si>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</si>
  <si>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</si>
  <si>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</si>
  <si>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</si>
  <si>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</si>
  <si>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</si>
  <si>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</si>
  <si>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</si>
  <si>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</si>
  <si>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</si>
  <si>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</si>
  <si>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</si>
  <si>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</si>
  <si>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</si>
  <si>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</si>
  <si>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</si>
  <si>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</si>
  <si>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</si>
  <si>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</si>
  <si>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</si>
  <si>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</si>
  <si>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</si>
  <si>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</si>
  <si>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</si>
  <si>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</si>
  <si>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</si>
  <si>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</si>
  <si>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</si>
  <si>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</si>
  <si>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</si>
  <si>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</si>
  <si>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</si>
  <si>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</si>
  <si>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</si>
  <si>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</si>
  <si>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</si>
  <si>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</si>
  <si>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</si>
  <si>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</si>
  <si>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</si>
  <si>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</si>
  <si>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</si>
  <si>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</si>
  <si>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</si>
  <si>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</si>
  <si>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</si>
  <si>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</si>
  <si>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</si>
  <si>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</si>
  <si>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</si>
  <si>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</si>
  <si>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</si>
  <si>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</si>
  <si>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</si>
  <si>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</si>
  <si>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</si>
  <si>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</si>
  <si>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</si>
  <si>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</si>
  <si>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</si>
  <si>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</si>
  <si>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</si>
  <si>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</si>
  <si>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</si>
  <si>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</si>
  <si>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</si>
  <si>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</si>
  <si>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</si>
  <si>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</si>
  <si>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</si>
  <si>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</si>
  <si>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</si>
  <si>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</si>
  <si>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</si>
  <si>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</si>
  <si>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</si>
  <si>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</si>
  <si>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</si>
  <si>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</si>
  <si>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</si>
  <si>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</si>
  <si>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</si>
  <si>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</si>
  <si>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</si>
  <si>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</si>
  <si>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</si>
  <si>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</si>
  <si>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</si>
  <si>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</si>
  <si>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</si>
  <si>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</si>
  <si>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</si>
  <si>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</si>
  <si>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</si>
  <si>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</si>
  <si>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</si>
  <si>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</si>
  <si>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</si>
  <si>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</si>
  <si>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</si>
  <si>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</si>
  <si>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</si>
  <si>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</si>
  <si>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</si>
  <si>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</si>
  <si>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</si>
  <si>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</si>
  <si>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</si>
  <si>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</si>
  <si>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</si>
  <si>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</si>
  <si>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</si>
  <si>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</si>
  <si>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</si>
  <si>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</si>
  <si>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</si>
  <si>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</si>
  <si>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</si>
  <si>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</si>
  <si>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</si>
  <si>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</si>
  <si>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</si>
  <si>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</si>
  <si>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</si>
  <si>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</si>
  <si>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</si>
  <si>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</si>
  <si>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</si>
  <si>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</si>
  <si>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</si>
  <si>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</si>
  <si>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</si>
  <si>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</si>
  <si>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</si>
  <si>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</si>
  <si>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</si>
  <si>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</si>
  <si>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</si>
  <si>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</si>
  <si>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</si>
  <si>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</si>
  <si>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</si>
  <si>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</si>
  <si>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</si>
  <si>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</si>
  <si>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</si>
  <si>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</si>
  <si>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</si>
  <si>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</si>
  <si>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</si>
  <si>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</si>
  <si>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</si>
  <si>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</si>
  <si>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</si>
  <si>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</si>
  <si>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</si>
  <si>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</si>
  <si>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</si>
  <si>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</si>
  <si>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</si>
  <si>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</si>
  <si>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</si>
  <si>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</si>
  <si>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</si>
  <si>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</si>
  <si>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</si>
  <si>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</si>
  <si>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</si>
  <si>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</si>
  <si>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</si>
  <si>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</si>
  <si>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</si>
  <si>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</si>
  <si>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</si>
  <si>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</si>
  <si>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</si>
  <si>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</si>
  <si>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</si>
  <si>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</si>
  <si>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</si>
  <si>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</si>
  <si>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</si>
  <si>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</si>
  <si>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</si>
  <si>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</si>
  <si>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</si>
  <si>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</si>
  <si>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</si>
  <si>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</si>
  <si>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</si>
  <si>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</si>
  <si>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</si>
  <si>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</si>
  <si>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</si>
  <si>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</si>
  <si>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</si>
  <si>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</si>
  <si>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</si>
  <si>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</si>
  <si>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</si>
  <si>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</si>
  <si>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</si>
  <si>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</si>
  <si>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</si>
  <si>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</si>
  <si>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</si>
  <si>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</si>
  <si>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</si>
  <si>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</si>
  <si>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</si>
  <si>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</si>
  <si>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</si>
  <si>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</si>
  <si>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</si>
  <si>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</si>
  <si>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</si>
  <si>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</si>
  <si>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</si>
  <si>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</si>
  <si>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</si>
  <si>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</si>
  <si>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</si>
  <si>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</si>
  <si>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</si>
  <si>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</si>
  <si>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</si>
  <si>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</si>
  <si>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</si>
  <si>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</si>
  <si>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</si>
  <si>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</si>
  <si>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</si>
  <si>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</si>
  <si>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</si>
  <si>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</si>
  <si>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</si>
  <si>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</si>
  <si>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</si>
  <si>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</si>
  <si>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</si>
  <si>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</si>
  <si>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</si>
  <si>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</si>
  <si>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</si>
  <si>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</si>
  <si>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</si>
  <si>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</si>
  <si>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</si>
  <si>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</si>
  <si>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</si>
  <si>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</si>
  <si>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</si>
  <si>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</si>
  <si>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</si>
  <si>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</si>
  <si>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</si>
  <si>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</si>
  <si>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</si>
  <si>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</si>
  <si>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</si>
  <si>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</si>
  <si>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</si>
  <si>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</si>
  <si>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</si>
  <si>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</si>
  <si>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</si>
  <si>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</si>
  <si>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</si>
  <si>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</si>
  <si>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</si>
  <si>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</si>
  <si>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</si>
  <si>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</si>
  <si>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</si>
  <si>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</si>
  <si>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</si>
  <si>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</si>
  <si>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</si>
  <si>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</si>
  <si>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</si>
  <si>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</si>
  <si>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</si>
  <si>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</si>
  <si>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</si>
  <si>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</si>
  <si>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</si>
  <si>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</si>
  <si>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</si>
  <si>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</si>
  <si>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</si>
  <si>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</si>
  <si>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</si>
  <si>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</si>
  <si>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</si>
  <si>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</si>
  <si>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</si>
  <si>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</si>
  <si>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</si>
  <si>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</si>
  <si>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</si>
  <si>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</si>
  <si>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</si>
  <si>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</si>
  <si>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</si>
  <si>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</si>
  <si>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</si>
  <si>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</si>
  <si>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</si>
  <si>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</si>
  <si>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</si>
  <si>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</si>
  <si>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</si>
  <si>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</si>
  <si>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</si>
  <si>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</si>
  <si>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</si>
  <si>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</si>
  <si>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</si>
  <si>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</si>
  <si>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</si>
  <si>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</si>
  <si>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</si>
  <si>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</si>
  <si>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</si>
  <si>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</si>
  <si>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</si>
  <si>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</si>
  <si>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</si>
  <si>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</si>
  <si>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</si>
  <si>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</si>
  <si>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</si>
  <si>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</si>
  <si>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</si>
  <si>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</si>
  <si>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</si>
  <si>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</si>
  <si>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</si>
  <si>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</si>
  <si>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</si>
  <si>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</si>
  <si>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</si>
  <si>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</si>
  <si>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</si>
  <si>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</si>
  <si>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</si>
  <si>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</si>
  <si>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</si>
  <si>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</si>
  <si>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</si>
  <si>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</si>
  <si>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</si>
  <si>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</si>
  <si>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</si>
  <si>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</si>
  <si>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</si>
  <si>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</si>
  <si>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</si>
  <si>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</si>
  <si>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</si>
  <si>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</si>
  <si>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</si>
  <si>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</si>
  <si>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</si>
  <si>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</si>
  <si>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</si>
  <si>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</si>
  <si>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</si>
  <si>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</si>
  <si>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</si>
  <si>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</si>
  <si>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</si>
  <si>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</si>
  <si>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</si>
  <si>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</si>
  <si>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</si>
  <si>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</si>
  <si>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</si>
  <si>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</si>
  <si>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</si>
  <si>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</si>
  <si>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</si>
  <si>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</si>
  <si>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</si>
  <si>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</si>
  <si>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</si>
  <si>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</si>
  <si>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</si>
  <si>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</si>
  <si>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</si>
  <si>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</si>
  <si>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</si>
  <si>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</si>
  <si>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</si>
  <si>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</si>
  <si>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</si>
  <si>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</si>
  <si>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</si>
  <si>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</si>
  <si>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</si>
  <si>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</si>
  <si>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</si>
  <si>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</si>
  <si>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</si>
  <si>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</si>
  <si>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</si>
  <si>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</si>
  <si>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</si>
  <si>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</si>
  <si>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</si>
  <si>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</si>
  <si>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</si>
  <si>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</si>
  <si>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</si>
  <si>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</si>
  <si>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</si>
  <si>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</si>
  <si>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</si>
  <si>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</si>
  <si>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</si>
  <si>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</si>
  <si>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</si>
  <si>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</si>
  <si>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</si>
  <si>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</si>
  <si>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</si>
  <si>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</si>
  <si>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</si>
  <si>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</si>
  <si>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</si>
  <si>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</si>
  <si>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</si>
  <si>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</si>
  <si>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</si>
  <si>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</si>
  <si>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</si>
  <si>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</si>
  <si>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</si>
  <si>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</si>
  <si>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</si>
  <si>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</si>
  <si>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</si>
  <si>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</si>
  <si>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</si>
  <si>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</si>
  <si>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</si>
  <si>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</si>
  <si>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</si>
  <si>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</si>
  <si>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</si>
  <si>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</si>
  <si>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</si>
  <si>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</si>
  <si>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</si>
  <si>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</si>
  <si>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</si>
  <si>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</si>
  <si>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</si>
  <si>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</si>
  <si>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</si>
  <si>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</si>
  <si>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</si>
  <si>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</si>
  <si>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</si>
  <si>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</si>
  <si>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</si>
  <si>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</si>
  <si>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</si>
  <si>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</si>
  <si>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</si>
  <si>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</si>
  <si>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</si>
  <si>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</si>
  <si>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</si>
  <si>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</si>
  <si>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</si>
  <si>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</si>
  <si>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</si>
  <si>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</si>
  <si>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</si>
  <si>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</si>
  <si>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</si>
  <si>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</si>
  <si>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</si>
  <si>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</si>
  <si>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</si>
  <si>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</si>
  <si>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</si>
  <si>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</si>
  <si>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</si>
  <si>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</si>
  <si>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</si>
  <si>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</si>
  <si>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</si>
  <si>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</si>
  <si>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</si>
  <si>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</si>
  <si>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</si>
  <si>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</si>
  <si>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</si>
  <si>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</si>
  <si>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</si>
  <si>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</si>
  <si>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</si>
  <si>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</si>
  <si>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</si>
  <si>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</si>
  <si>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</si>
  <si>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</si>
  <si>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</si>
  <si>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</si>
  <si>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</si>
  <si>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</si>
  <si>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</si>
  <si>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</si>
  <si>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</si>
  <si>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</si>
  <si>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</si>
  <si>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</si>
  <si>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</si>
  <si>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</si>
  <si>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</si>
  <si>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</si>
  <si>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</si>
  <si>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</si>
  <si>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</si>
  <si>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</si>
  <si>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</si>
  <si>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</si>
  <si>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</si>
  <si>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</si>
  <si>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</si>
  <si>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</si>
  <si>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</si>
  <si>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</si>
  <si>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</si>
  <si>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</si>
  <si>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</si>
  <si>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</si>
  <si>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</si>
  <si>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</si>
  <si>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</si>
  <si>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</si>
  <si>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</si>
  <si>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</si>
  <si>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</si>
  <si>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</si>
  <si>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</si>
  <si>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</si>
  <si>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</si>
  <si>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</si>
  <si>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</si>
  <si>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</si>
  <si>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</si>
  <si>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</si>
  <si>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</si>
  <si>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</si>
  <si>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</si>
  <si>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</si>
  <si>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</si>
  <si>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</si>
  <si>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</si>
  <si>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</si>
  <si>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</si>
  <si>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</si>
  <si>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</si>
  <si>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</si>
  <si>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</si>
  <si>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</si>
  <si>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</si>
  <si>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</si>
  <si>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</si>
  <si>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</si>
  <si>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</si>
  <si>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</si>
  <si>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</si>
  <si>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</si>
  <si>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</si>
  <si>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</si>
  <si>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</si>
  <si>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</si>
  <si>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</si>
  <si>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</si>
  <si>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</si>
  <si>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</si>
  <si>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</si>
  <si>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</si>
  <si>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</si>
  <si>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</si>
  <si>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</si>
  <si>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</si>
  <si>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</si>
  <si>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</si>
  <si>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</si>
  <si>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</si>
  <si>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</si>
  <si>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</si>
  <si>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</si>
  <si>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</si>
  <si>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</si>
  <si>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</si>
  <si>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</si>
  <si>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</si>
  <si>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</si>
  <si>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</si>
  <si>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</si>
  <si>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</si>
  <si>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</si>
  <si>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</si>
  <si>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</si>
  <si>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</si>
  <si>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</si>
  <si>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</si>
  <si>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</si>
  <si>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</si>
  <si>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</si>
  <si>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</si>
  <si>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</si>
  <si>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</si>
  <si>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</si>
  <si>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</si>
  <si>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</si>
  <si>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</si>
  <si>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</si>
  <si>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</si>
  <si>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</si>
  <si>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</si>
  <si>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</si>
  <si>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</si>
  <si>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</si>
  <si>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</si>
  <si>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</si>
  <si>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</si>
  <si>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</si>
  <si>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</si>
  <si>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</si>
  <si>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</si>
  <si>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</si>
  <si>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</si>
  <si>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</si>
  <si>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</si>
  <si>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</si>
  <si>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</si>
  <si>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</si>
  <si>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</si>
  <si>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</si>
  <si>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</si>
  <si>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</si>
  <si>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</si>
  <si>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</si>
  <si>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</si>
  <si>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</si>
  <si>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</si>
  <si>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</si>
  <si>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</si>
  <si>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</si>
  <si>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</si>
  <si>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</si>
  <si>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</si>
  <si>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</si>
  <si>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</si>
  <si>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</si>
  <si>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</si>
  <si>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</si>
  <si>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</si>
  <si>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</si>
  <si>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</si>
  <si>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</si>
  <si>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</si>
  <si>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</si>
  <si>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</si>
  <si>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</si>
  <si>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</si>
  <si>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</si>
  <si>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</si>
  <si>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</si>
  <si>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</si>
  <si>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</si>
  <si>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</si>
  <si>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</si>
  <si>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</si>
  <si>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</si>
  <si>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</si>
  <si>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</si>
  <si>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</si>
  <si>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</si>
  <si>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</si>
  <si>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</si>
  <si>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</si>
  <si>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</si>
  <si>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</si>
  <si>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</si>
  <si>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</si>
  <si>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</si>
  <si>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</si>
  <si>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</si>
  <si>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</si>
  <si>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</si>
  <si>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</si>
  <si>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</si>
  <si>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</si>
  <si>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</si>
  <si>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</si>
  <si>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</si>
  <si>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</si>
  <si>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</si>
  <si>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</si>
  <si>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</si>
  <si>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</si>
  <si>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</si>
  <si>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</si>
  <si>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</si>
  <si>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</si>
  <si>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</si>
  <si>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</si>
  <si>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</si>
  <si>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</si>
  <si>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</si>
  <si>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</si>
  <si>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</si>
  <si>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</si>
  <si>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</si>
  <si>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</si>
  <si>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</si>
  <si>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</si>
  <si>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</si>
  <si>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</si>
  <si>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</si>
  <si>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</si>
  <si>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</si>
  <si>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</si>
  <si>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</si>
  <si>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</si>
  <si>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</si>
  <si>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</si>
  <si>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</si>
  <si>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</si>
  <si>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</si>
  <si>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</si>
  <si>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</si>
  <si>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</si>
  <si>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</si>
  <si>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</si>
  <si>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</si>
  <si>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</si>
  <si>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</si>
  <si>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</si>
  <si>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</si>
  <si>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</si>
  <si>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</si>
  <si>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</si>
  <si>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</si>
  <si>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</si>
  <si>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</si>
  <si>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</si>
  <si>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</si>
  <si>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</si>
  <si>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</si>
  <si>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</si>
  <si>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</si>
  <si>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</si>
  <si>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</si>
  <si>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</si>
  <si>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</si>
  <si>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</si>
  <si>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</si>
  <si>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</si>
  <si>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</si>
  <si>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</si>
  <si>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</si>
  <si>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</si>
  <si>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</si>
  <si>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</si>
  <si>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</si>
  <si>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</si>
  <si>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</si>
  <si>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</si>
  <si>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</si>
  <si>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</si>
  <si>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</si>
  <si>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</si>
  <si>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</si>
  <si>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</si>
  <si>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</si>
  <si>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</si>
  <si>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</si>
  <si>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</si>
  <si>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</si>
  <si>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</si>
  <si>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</si>
  <si>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</si>
  <si>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</si>
  <si>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</si>
  <si>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</si>
  <si>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</si>
  <si>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</si>
  <si>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</si>
  <si>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</si>
  <si>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</si>
  <si>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</si>
  <si>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</si>
  <si>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</si>
  <si>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</si>
  <si>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</si>
  <si>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</si>
  <si>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</si>
  <si>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</si>
  <si>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</si>
  <si>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</si>
  <si>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</si>
  <si>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</si>
  <si>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</si>
  <si>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</si>
  <si>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</si>
  <si>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</si>
  <si>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</si>
  <si>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</si>
  <si>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</si>
  <si>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</si>
  <si>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</si>
  <si>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</si>
  <si>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</si>
  <si>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</si>
  <si>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</si>
  <si>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</si>
  <si>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</si>
  <si>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</si>
  <si>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</si>
  <si>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</si>
  <si>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</si>
  <si>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</si>
  <si>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</si>
  <si>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</si>
  <si>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</si>
  <si>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</si>
  <si>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</si>
  <si>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</si>
  <si>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</si>
  <si>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</si>
  <si>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</si>
  <si>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</si>
  <si>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</si>
  <si>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</si>
  <si>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</si>
  <si>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</si>
  <si>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</si>
  <si>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</si>
  <si>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</si>
  <si>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</si>
  <si>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</si>
  <si>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</si>
  <si>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</si>
  <si>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</si>
  <si>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</si>
  <si>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</si>
  <si>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</si>
  <si>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</si>
  <si>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</si>
  <si>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</si>
  <si>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</si>
  <si>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</si>
  <si>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</si>
  <si>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</si>
  <si>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</si>
  <si>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</si>
  <si>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</si>
  <si>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</si>
  <si>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</si>
  <si>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</si>
  <si>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</si>
  <si>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</si>
  <si>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</si>
  <si>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</si>
  <si>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</si>
  <si>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</si>
  <si>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</si>
  <si>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</si>
  <si>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</si>
  <si>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</si>
  <si>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</si>
  <si>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</si>
  <si>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</si>
  <si>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</si>
  <si>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</si>
  <si>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</si>
  <si>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</si>
  <si>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</si>
  <si>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</si>
  <si>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</si>
  <si>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</si>
  <si>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</si>
  <si>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</si>
  <si>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</si>
  <si>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</si>
  <si>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</si>
  <si>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</si>
  <si>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</si>
  <si>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</si>
  <si>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</si>
  <si>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</si>
  <si>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</si>
  <si>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</si>
  <si>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</si>
  <si>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</si>
  <si>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</si>
  <si>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</si>
  <si>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</si>
  <si>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</si>
  <si>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</si>
  <si>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</si>
  <si>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</si>
  <si>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</si>
  <si>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</si>
  <si>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</si>
  <si>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</si>
  <si>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</si>
  <si>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</si>
  <si>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</si>
  <si>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</si>
  <si>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</si>
  <si>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</si>
  <si>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</si>
  <si>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</si>
  <si>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</si>
  <si>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</si>
  <si>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</si>
  <si>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</si>
  <si>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</si>
  <si>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</si>
  <si>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</si>
  <si>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</si>
  <si>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</si>
  <si>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</si>
  <si>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</si>
  <si>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</si>
  <si>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</si>
  <si>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</si>
  <si>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</si>
  <si>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</si>
  <si>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</si>
  <si>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</si>
  <si>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</si>
  <si>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</si>
  <si>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</si>
  <si>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</si>
  <si>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</si>
  <si>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</si>
  <si>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</si>
  <si>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</si>
  <si>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</si>
  <si>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</si>
  <si>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</si>
  <si>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</si>
  <si>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</si>
  <si>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</si>
  <si>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</si>
  <si>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</si>
  <si>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</si>
  <si>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</si>
  <si>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</si>
  <si>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</si>
  <si>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</si>
  <si>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</si>
  <si>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</si>
  <si>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</si>
  <si>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</si>
  <si>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</si>
  <si>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</si>
  <si>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</si>
  <si>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</si>
  <si>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</si>
  <si>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</si>
  <si>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</si>
  <si>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</si>
  <si>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</si>
  <si>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</si>
  <si>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</si>
  <si>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</si>
  <si>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</si>
  <si>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</si>
  <si>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</si>
  <si>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</si>
  <si>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</si>
  <si>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</si>
  <si>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</si>
  <si>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</si>
  <si>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</si>
  <si>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</si>
  <si>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</si>
  <si>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</si>
  <si>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</si>
  <si>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</si>
  <si>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</si>
  <si>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</si>
  <si>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</si>
  <si>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</si>
  <si>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</si>
  <si>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</si>
  <si>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</si>
  <si>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</si>
  <si>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</si>
  <si>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</si>
  <si>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</si>
  <si>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</si>
  <si>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</si>
  <si>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</si>
  <si>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</si>
  <si>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</si>
  <si>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</si>
  <si>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</si>
  <si>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</si>
  <si>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</si>
  <si>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</si>
  <si>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</si>
  <si>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</si>
  <si>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</si>
  <si>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</si>
  <si>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</si>
  <si>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</si>
  <si>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</si>
  <si>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</si>
  <si>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</si>
  <si>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</si>
  <si>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</si>
  <si>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</si>
  <si>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</si>
  <si>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</si>
  <si>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</si>
  <si>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</si>
  <si>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</si>
  <si>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</si>
  <si>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</si>
  <si>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</si>
  <si>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</si>
  <si>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</si>
  <si>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</si>
  <si>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</si>
  <si>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</si>
  <si>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</si>
  <si>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</si>
  <si>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</si>
  <si>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</si>
  <si>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</si>
  <si>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</si>
  <si>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</si>
  <si>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</si>
  <si>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</si>
  <si>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</si>
  <si>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</si>
  <si>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</si>
  <si>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</si>
  <si>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</si>
  <si>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</si>
  <si>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</si>
  <si>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</si>
  <si>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</si>
  <si>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</si>
  <si>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</si>
  <si>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</si>
  <si>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</si>
  <si>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</si>
  <si>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</si>
  <si>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</si>
  <si>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</si>
  <si>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</si>
  <si>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</si>
  <si>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</si>
  <si>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</si>
  <si>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</si>
  <si>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</si>
  <si>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</si>
  <si>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</si>
  <si>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</si>
  <si>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</si>
  <si>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</si>
  <si>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</si>
  <si>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</si>
  <si>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</si>
  <si>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</si>
  <si>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</si>
  <si>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</si>
  <si>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</si>
  <si>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</si>
  <si>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</si>
  <si>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</si>
  <si>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</si>
  <si>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</si>
  <si>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</si>
  <si>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</si>
  <si>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</si>
  <si>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</si>
  <si>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</si>
  <si>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</si>
  <si>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</si>
  <si>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</si>
  <si>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</si>
  <si>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</si>
  <si>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</si>
  <si>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</si>
  <si>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</si>
  <si>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</si>
  <si>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</si>
  <si>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</si>
  <si>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</si>
  <si>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</si>
  <si>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</si>
  <si>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</si>
  <si>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</si>
  <si>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</si>
  <si>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</si>
  <si>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</si>
  <si>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</si>
  <si>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</si>
  <si>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</si>
  <si>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</si>
  <si>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</si>
  <si>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</si>
  <si>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</si>
  <si>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</si>
  <si>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</si>
  <si>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</si>
  <si>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</si>
  <si>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</si>
  <si>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</si>
  <si>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</si>
  <si>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</si>
  <si>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</si>
  <si>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</si>
  <si>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</si>
  <si>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</si>
  <si>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</si>
  <si>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</si>
  <si>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</si>
  <si>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</si>
  <si>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</si>
  <si>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</si>
  <si>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</si>
  <si>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</si>
  <si>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</si>
  <si>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</si>
  <si>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</si>
  <si>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</si>
  <si>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</si>
  <si>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</si>
  <si>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</si>
  <si>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</si>
  <si>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</si>
  <si>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</si>
  <si>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</si>
  <si>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</si>
  <si>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</si>
  <si>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</si>
  <si>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</si>
  <si>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</si>
  <si>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</si>
  <si>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</si>
  <si>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</si>
  <si>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</si>
  <si>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</si>
  <si>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</si>
  <si>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</si>
  <si>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</si>
  <si>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</si>
  <si>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</si>
  <si>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</si>
  <si>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</si>
  <si>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</si>
  <si>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</si>
  <si>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</si>
  <si>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</si>
  <si>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</si>
  <si>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</si>
  <si>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</si>
  <si>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</si>
  <si>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</si>
  <si>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</si>
  <si>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</si>
  <si>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</si>
  <si>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</si>
  <si>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</si>
  <si>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</si>
  <si>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</si>
  <si>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</si>
  <si>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</si>
  <si>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</si>
  <si>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</si>
  <si>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</si>
  <si>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</si>
  <si>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</si>
  <si>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</si>
  <si>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</si>
  <si>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</si>
  <si>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</si>
  <si>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</si>
  <si>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</si>
  <si>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</si>
  <si>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</si>
  <si>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</si>
  <si>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</si>
  <si>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</si>
  <si>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</si>
  <si>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</si>
  <si>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</si>
  <si>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</si>
  <si>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</si>
  <si>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</si>
  <si>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</si>
  <si>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</si>
  <si>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</si>
  <si>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</si>
  <si>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</si>
  <si>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</si>
  <si>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</si>
  <si>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</si>
  <si>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</si>
  <si>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</si>
  <si>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</si>
  <si>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</si>
  <si>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</si>
  <si>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</si>
  <si>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</si>
  <si>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</si>
  <si>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</si>
  <si>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</si>
  <si>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</si>
  <si>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</si>
  <si>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</si>
  <si>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</si>
  <si>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</si>
  <si>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</si>
  <si>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</si>
  <si>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</si>
  <si>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</si>
  <si>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</si>
  <si>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</si>
  <si>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</si>
  <si>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</si>
  <si>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</si>
  <si>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</si>
  <si>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</si>
  <si>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</si>
  <si>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</si>
  <si>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</si>
  <si>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</si>
  <si>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</si>
  <si>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</si>
  <si>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</si>
  <si>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</si>
  <si>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</si>
  <si>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</si>
  <si>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</si>
  <si>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</si>
  <si>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</si>
  <si>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</si>
  <si>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</si>
  <si>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</si>
  <si>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</si>
  <si>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</si>
  <si>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</si>
  <si>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</si>
  <si>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</si>
  <si>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</si>
  <si>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</si>
  <si>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</si>
  <si>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</si>
  <si>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</si>
  <si>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</si>
  <si>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</si>
  <si>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</si>
  <si>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</si>
  <si>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</si>
  <si>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</si>
  <si>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</si>
  <si>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</si>
  <si>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</si>
  <si>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</si>
  <si>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</si>
  <si>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</si>
  <si>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</si>
  <si>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</si>
  <si>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</si>
  <si>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</si>
  <si>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</si>
  <si>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</si>
  <si>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</si>
  <si>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</si>
  <si>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</si>
  <si>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</si>
  <si>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</si>
  <si>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</si>
  <si>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</si>
  <si>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</si>
  <si>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</si>
  <si>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</si>
  <si>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</si>
  <si>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</si>
  <si>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</si>
  <si>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</si>
  <si>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</si>
  <si>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</si>
  <si>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</si>
  <si>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</si>
  <si>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</si>
  <si>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</si>
  <si>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</si>
  <si>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</si>
  <si>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</si>
  <si>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</si>
  <si>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</si>
  <si>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</si>
  <si>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</si>
  <si>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</si>
  <si>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</si>
  <si>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</si>
  <si>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</si>
  <si>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</si>
  <si>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</si>
  <si>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</si>
  <si>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</si>
  <si>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</si>
  <si>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</si>
  <si>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</si>
  <si>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</si>
  <si>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</si>
  <si>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</si>
  <si>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</si>
  <si>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</si>
  <si>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</si>
  <si>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</si>
  <si>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</si>
  <si>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</si>
  <si>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</si>
  <si>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</si>
  <si>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</si>
  <si>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</si>
  <si>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</si>
  <si>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</si>
  <si>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</si>
  <si>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</si>
  <si>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</si>
  <si>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</si>
  <si>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</si>
  <si>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</si>
  <si>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</si>
  <si>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</si>
  <si>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</si>
  <si>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</si>
  <si>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</si>
  <si>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</si>
  <si>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</si>
  <si>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</si>
  <si>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</si>
  <si>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</si>
  <si>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</si>
  <si>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</si>
  <si>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</si>
  <si>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</si>
  <si>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</si>
  <si>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</si>
  <si>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</si>
  <si>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</si>
  <si>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</si>
  <si>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</si>
  <si>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</si>
  <si>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</si>
  <si>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</si>
  <si>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</si>
  <si>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</si>
  <si>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</si>
  <si>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</si>
  <si>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</si>
  <si>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</si>
  <si>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</si>
  <si>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</si>
  <si>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</si>
  <si>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</si>
  <si>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</si>
  <si>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</si>
  <si>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</si>
  <si>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</si>
  <si>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</si>
  <si>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</si>
  <si>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</si>
  <si>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</si>
  <si>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</si>
  <si>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</si>
  <si>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</si>
  <si>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</si>
  <si>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</si>
  <si>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</si>
  <si>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</si>
  <si>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</si>
  <si>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</si>
  <si>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</si>
  <si>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</si>
  <si>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</si>
  <si>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</si>
  <si>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</si>
  <si>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</si>
  <si>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</si>
  <si>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</si>
  <si>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</si>
  <si>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</si>
  <si>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</si>
  <si>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</si>
  <si>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</si>
  <si>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</si>
  <si>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</si>
  <si>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</si>
  <si>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</si>
  <si>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</si>
  <si>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</si>
  <si>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</si>
  <si>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</si>
  <si>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</si>
  <si>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</si>
  <si>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</si>
  <si>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</si>
  <si>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</si>
  <si>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</si>
  <si>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</si>
  <si>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</si>
  <si>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</si>
  <si>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</si>
  <si>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</si>
  <si>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</si>
  <si>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</si>
  <si>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</si>
  <si>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</si>
  <si>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</si>
  <si>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</si>
  <si>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</si>
  <si>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</si>
  <si>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</si>
  <si>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</si>
  <si>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</si>
  <si>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</si>
  <si>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</si>
  <si>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</si>
  <si>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</si>
  <si>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</si>
  <si>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</si>
  <si>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</si>
  <si>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</si>
  <si>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</si>
  <si>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</si>
  <si>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</si>
  <si>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</si>
  <si>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</si>
  <si>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</si>
  <si>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</si>
  <si>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</si>
  <si>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</si>
  <si>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</si>
  <si>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</si>
  <si>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</si>
  <si>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</si>
  <si>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</si>
  <si>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</si>
  <si>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</si>
  <si>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</si>
  <si>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</si>
  <si>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</si>
  <si>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</si>
  <si>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</si>
  <si>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</si>
  <si>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</si>
  <si>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</si>
  <si>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</si>
  <si>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</si>
  <si>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</si>
  <si>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</si>
  <si>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</si>
  <si>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</si>
  <si>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</si>
  <si>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</si>
  <si>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</si>
  <si>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</si>
  <si>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</si>
  <si>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</si>
  <si>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</si>
  <si>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</si>
  <si>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</si>
  <si>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</si>
  <si>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</si>
  <si>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</si>
  <si>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</si>
  <si>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</si>
  <si>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</si>
  <si>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</si>
  <si>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</si>
  <si>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</si>
  <si>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</si>
  <si>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</si>
  <si>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</si>
  <si>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</si>
  <si>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</si>
  <si>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</si>
  <si>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</si>
  <si>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</si>
  <si>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</si>
  <si>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</si>
  <si>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</si>
  <si>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</si>
  <si>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</si>
  <si>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</si>
  <si>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</si>
  <si>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</si>
  <si>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</si>
  <si>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</si>
  <si>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</si>
  <si>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</si>
  <si>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</si>
  <si>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</si>
  <si>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</si>
  <si>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</si>
  <si>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</si>
  <si>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</si>
  <si>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</si>
  <si>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</si>
  <si>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</si>
  <si>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</si>
  <si>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</si>
  <si>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</si>
  <si>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</si>
  <si>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</si>
  <si>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</si>
  <si>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</si>
  <si>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</si>
  <si>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</si>
  <si>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</si>
  <si>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</si>
  <si>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</si>
  <si>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</si>
  <si>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</si>
  <si>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</si>
  <si>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</si>
  <si>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</si>
  <si>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</si>
  <si>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</si>
  <si>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</si>
  <si>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</si>
  <si>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</si>
  <si>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</si>
  <si>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</si>
  <si>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</si>
  <si>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</si>
  <si>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</si>
  <si>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</si>
  <si>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</si>
  <si>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</si>
  <si>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</si>
  <si>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</si>
  <si>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</si>
  <si>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</si>
  <si>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</si>
  <si>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</si>
  <si>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</si>
  <si>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</si>
  <si>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</si>
  <si>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</si>
  <si>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</si>
  <si>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</si>
  <si>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</si>
  <si>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</si>
  <si>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</si>
  <si>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</si>
  <si>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</si>
  <si>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</si>
  <si>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</si>
  <si>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</si>
  <si>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</si>
  <si>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</si>
  <si>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</si>
  <si>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</si>
  <si>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</si>
  <si>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</si>
  <si>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</si>
  <si>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</si>
  <si>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</si>
  <si>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</si>
  <si>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</si>
  <si>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</si>
  <si>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</si>
  <si>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</si>
  <si>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</si>
  <si>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</si>
  <si>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</si>
  <si>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</si>
  <si>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</si>
  <si>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</si>
  <si>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</si>
  <si>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</si>
  <si>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</si>
  <si>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</si>
  <si>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</si>
  <si>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</si>
  <si>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</si>
  <si>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</si>
  <si>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</si>
  <si>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</si>
  <si>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</si>
  <si>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</si>
  <si>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</si>
  <si>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</si>
  <si>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</si>
  <si>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</si>
  <si>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</si>
  <si>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</si>
  <si>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</si>
  <si>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</si>
  <si>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</si>
  <si>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</si>
  <si>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</si>
  <si>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</si>
  <si>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</si>
  <si>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</si>
  <si>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</si>
  <si>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</si>
  <si>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</si>
  <si>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</si>
  <si>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</si>
  <si>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</si>
  <si>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</si>
  <si>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</si>
  <si>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</si>
  <si>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</si>
  <si>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</si>
  <si>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</si>
  <si>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</si>
  <si>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</si>
  <si>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</si>
  <si>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</si>
  <si>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</si>
  <si>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</si>
  <si>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</si>
  <si>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</si>
  <si>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</si>
  <si>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</si>
  <si>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</si>
  <si>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</si>
  <si>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</si>
  <si>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</si>
  <si>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</si>
  <si>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</si>
  <si>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</si>
  <si>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</si>
  <si>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</si>
  <si>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</si>
  <si>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</si>
  <si>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</si>
  <si>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</si>
  <si>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</si>
  <si>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</si>
  <si>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</si>
  <si>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</si>
  <si>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</si>
  <si>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</si>
  <si>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</si>
  <si>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</si>
  <si>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</si>
  <si>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</si>
  <si>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</si>
  <si>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</si>
  <si>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</si>
  <si>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</si>
  <si>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</si>
  <si>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</si>
  <si>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</si>
  <si>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</si>
  <si>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</si>
  <si>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</si>
  <si>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</si>
  <si>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</si>
  <si>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</si>
  <si>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</si>
  <si>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</si>
  <si>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</si>
  <si>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</si>
  <si>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</si>
  <si>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</si>
  <si>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</si>
  <si>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</si>
  <si>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</si>
  <si>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</si>
  <si>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</si>
  <si>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</si>
  <si>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</si>
  <si>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</si>
  <si>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</si>
  <si>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</si>
  <si>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</si>
  <si>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</si>
  <si>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</si>
  <si>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</si>
  <si>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</si>
  <si>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</si>
  <si>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</si>
  <si>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</si>
  <si>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</si>
  <si>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</si>
  <si>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</si>
  <si>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</si>
  <si>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</si>
  <si>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</si>
  <si>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</si>
  <si>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</si>
  <si>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</si>
  <si>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</si>
  <si>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</si>
  <si>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</si>
  <si>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</si>
  <si>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</si>
  <si>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</si>
  <si>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</si>
  <si>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</si>
  <si>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</si>
  <si>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</si>
  <si>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</si>
  <si>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</si>
  <si>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</si>
  <si>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</si>
  <si>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</si>
  <si>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</si>
  <si>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</si>
  <si>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</si>
  <si>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</si>
  <si>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</si>
  <si>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</si>
  <si>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</si>
  <si>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</si>
  <si>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</si>
  <si>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</si>
  <si>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</si>
  <si>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</si>
  <si>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</si>
  <si>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</si>
  <si>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</si>
  <si>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</si>
  <si>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</si>
  <si>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</si>
  <si>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</si>
  <si>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</si>
  <si>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</si>
  <si>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</si>
  <si>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</si>
  <si>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</si>
  <si>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</si>
  <si>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</si>
  <si>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</si>
  <si>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</si>
  <si>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</si>
  <si>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</si>
  <si>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</si>
  <si>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</si>
  <si>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</si>
  <si>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</si>
  <si>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</si>
  <si>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</si>
  <si>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</si>
  <si>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</si>
  <si>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</si>
  <si>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</si>
  <si>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</si>
  <si>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</si>
  <si>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</si>
  <si>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</si>
  <si>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</si>
  <si>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</si>
  <si>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</si>
  <si>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</si>
  <si>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</si>
  <si>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</si>
  <si>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</si>
  <si>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</si>
  <si>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</si>
  <si>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</si>
  <si>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</si>
  <si>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</si>
  <si>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</si>
  <si>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</si>
  <si>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</si>
  <si>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</si>
  <si>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</si>
  <si>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</si>
  <si>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</si>
  <si>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</si>
  <si>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</si>
  <si>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</si>
  <si>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</si>
  <si>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</si>
  <si>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</si>
  <si>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</si>
  <si>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</si>
  <si>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</si>
  <si>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</si>
  <si>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</si>
  <si>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</si>
  <si>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</si>
  <si>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</si>
  <si>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</si>
  <si>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</si>
  <si>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</si>
  <si>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</si>
  <si>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</si>
  <si>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</si>
  <si>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</si>
  <si>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</si>
  <si>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</si>
  <si>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</si>
  <si>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</si>
  <si>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</si>
  <si>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</si>
  <si>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</si>
  <si>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</si>
  <si>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</si>
  <si>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</si>
  <si>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</si>
  <si>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</si>
  <si>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</si>
  <si>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</si>
  <si>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</si>
  <si>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</si>
  <si>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</si>
  <si>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</si>
  <si>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</si>
  <si>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</si>
  <si>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</si>
  <si>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</si>
  <si>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</si>
  <si>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</si>
  <si>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</si>
  <si>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</si>
  <si>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</si>
  <si>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</si>
  <si>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</si>
  <si>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</si>
  <si>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</si>
  <si>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</si>
  <si>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</si>
  <si>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</si>
  <si>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</si>
  <si>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</si>
  <si>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</si>
  <si>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</si>
  <si>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</si>
  <si>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</si>
  <si>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</si>
  <si>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</si>
  <si>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</si>
  <si>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</si>
  <si>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</si>
  <si>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</si>
  <si>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</si>
  <si>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</si>
  <si>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</si>
  <si>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</si>
  <si>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</si>
  <si>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</si>
  <si>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</si>
  <si>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</si>
  <si>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</si>
  <si>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</si>
  <si>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</si>
  <si>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</si>
  <si>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</si>
  <si>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</si>
  <si>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</si>
  <si>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</si>
  <si>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</si>
  <si>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</si>
  <si>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</si>
  <si>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</si>
  <si>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</si>
  <si>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</si>
  <si>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</si>
  <si>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</si>
  <si>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</si>
  <si>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</si>
  <si>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</si>
  <si>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</si>
  <si>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</si>
  <si>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</si>
  <si>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</si>
  <si>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</si>
  <si>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</si>
  <si>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</si>
  <si>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</si>
  <si>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</si>
  <si>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</si>
  <si>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</si>
  <si>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</si>
  <si>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</si>
  <si>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</si>
  <si>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</si>
  <si>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</si>
  <si>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</si>
  <si>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</si>
  <si>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</si>
  <si>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</si>
  <si>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</si>
  <si>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</si>
  <si>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</si>
  <si>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</si>
  <si>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</si>
  <si>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</si>
  <si>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</si>
  <si>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</si>
  <si>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</si>
  <si>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</si>
  <si>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</si>
  <si>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</si>
  <si>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</si>
  <si>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</si>
  <si>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</si>
  <si>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</si>
  <si>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</si>
  <si>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</si>
  <si>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</si>
  <si>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</si>
  <si>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</si>
  <si>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</si>
  <si>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</si>
  <si>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</si>
  <si>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</si>
  <si>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</si>
  <si>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</si>
  <si>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</si>
  <si>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</si>
  <si>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</si>
  <si>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</si>
  <si>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</si>
  <si>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</si>
  <si>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</si>
  <si>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</si>
  <si>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</si>
  <si>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</si>
  <si>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</si>
  <si>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</si>
  <si>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</si>
  <si>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</si>
  <si>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</si>
  <si>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</si>
  <si>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</si>
  <si>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</si>
  <si>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</si>
  <si>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</si>
  <si>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</si>
  <si>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</si>
  <si>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</si>
  <si>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</si>
  <si>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</si>
  <si>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</si>
  <si>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</si>
  <si>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</si>
  <si>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</si>
  <si>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</si>
  <si>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</si>
  <si>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</si>
  <si>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</si>
  <si>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</si>
  <si>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</si>
  <si>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</si>
  <si>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</si>
  <si>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</si>
  <si>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</si>
  <si>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</si>
  <si>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</si>
  <si>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</si>
  <si>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</si>
  <si>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</si>
  <si>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</si>
  <si>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</si>
  <si>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</si>
  <si>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</si>
  <si>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</si>
  <si>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</si>
  <si>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</si>
  <si>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</si>
  <si>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</si>
  <si>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</si>
  <si>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</si>
  <si>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</si>
  <si>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</si>
  <si>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</si>
  <si>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</si>
  <si>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</si>
  <si>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</si>
  <si>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</si>
  <si>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</si>
  <si>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</si>
  <si>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</si>
  <si>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</si>
  <si>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</si>
  <si>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</si>
  <si>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</si>
  <si>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</si>
  <si>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</si>
  <si>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</si>
  <si>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</si>
  <si>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</si>
  <si>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</si>
  <si>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</si>
  <si>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</si>
  <si>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</si>
  <si>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</si>
  <si>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</si>
  <si>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</si>
  <si>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</si>
  <si>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</si>
  <si>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</si>
  <si>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</si>
  <si>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</si>
  <si>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</si>
  <si>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</si>
  <si>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</si>
  <si>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</si>
  <si>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</si>
  <si>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</si>
  <si>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</si>
  <si>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</si>
  <si>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</si>
  <si>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</si>
  <si>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</si>
  <si>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</si>
  <si>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</si>
  <si>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</si>
  <si>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</si>
  <si>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</si>
  <si>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</si>
  <si>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</si>
  <si>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</si>
  <si>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</si>
  <si>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</si>
  <si>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</si>
  <si>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</si>
  <si>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</si>
  <si>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</si>
  <si>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</si>
  <si>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</si>
  <si>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</si>
  <si>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</si>
  <si>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</si>
  <si>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</si>
  <si>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</si>
  <si>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</si>
  <si>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</si>
  <si>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</si>
  <si>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</si>
  <si>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</si>
  <si>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</si>
  <si>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</si>
  <si>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</si>
  <si>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</si>
  <si>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</si>
  <si>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</si>
  <si>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</si>
  <si>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</si>
  <si>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</si>
  <si>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</si>
  <si>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</si>
  <si>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</si>
  <si>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</si>
  <si>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</si>
  <si>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</si>
  <si>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</si>
  <si>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</si>
  <si>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</si>
  <si>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</si>
  <si>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</si>
  <si>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</si>
  <si>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</si>
  <si>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</si>
  <si>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</si>
  <si>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</si>
  <si>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</si>
  <si>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</si>
  <si>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</si>
  <si>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</si>
  <si>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</si>
  <si>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</si>
  <si>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</si>
  <si>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</si>
  <si>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</si>
  <si>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</si>
  <si>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</si>
  <si>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</si>
  <si>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</si>
  <si>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</si>
  <si>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</si>
  <si>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</si>
  <si>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</si>
  <si>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</si>
  <si>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</si>
  <si>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</si>
  <si>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</si>
  <si>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</si>
  <si>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</si>
  <si>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</si>
  <si>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</si>
  <si>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</si>
  <si>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</si>
  <si>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</si>
  <si>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</si>
  <si>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</si>
  <si>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</si>
  <si>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</si>
  <si>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</si>
  <si>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</si>
  <si>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</si>
  <si>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</si>
  <si>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</si>
  <si>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</si>
  <si>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</si>
  <si>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</si>
  <si>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</si>
  <si>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</si>
  <si>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</si>
  <si>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</si>
  <si>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</si>
  <si>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</si>
  <si>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</si>
  <si>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</si>
  <si>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</si>
  <si>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</si>
  <si>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</si>
  <si>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</si>
  <si>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</si>
  <si>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</si>
  <si>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</si>
  <si>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</si>
  <si>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</si>
  <si>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</si>
  <si>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</si>
  <si>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</si>
  <si>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</si>
  <si>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</si>
  <si>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</si>
  <si>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</si>
  <si>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</si>
  <si>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</si>
  <si>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</si>
  <si>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</si>
  <si>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</si>
  <si>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</si>
  <si>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</si>
  <si>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</si>
  <si>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</si>
  <si>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</si>
  <si>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</si>
  <si>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</si>
  <si>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</si>
  <si>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</si>
  <si>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</si>
  <si>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</si>
  <si>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</si>
  <si>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</si>
  <si>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</si>
  <si>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</si>
  <si>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</si>
  <si>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</si>
  <si>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</si>
  <si>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</si>
  <si>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</si>
  <si>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</si>
  <si>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</si>
  <si>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</si>
  <si>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</si>
  <si>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</si>
  <si>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</si>
  <si>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</si>
  <si>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</si>
  <si>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</si>
  <si>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</si>
  <si>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</si>
  <si>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</si>
  <si>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</si>
  <si>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</si>
  <si>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</si>
  <si>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</si>
  <si>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</si>
  <si>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</si>
  <si>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</si>
  <si>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</si>
  <si>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</si>
  <si>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</si>
  <si>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</si>
  <si>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</si>
  <si>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</si>
  <si>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</si>
  <si>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</si>
  <si>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</si>
  <si>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</si>
  <si>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</si>
  <si>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</si>
  <si>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</si>
  <si>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</si>
  <si>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</si>
  <si>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</si>
  <si>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</si>
  <si>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</si>
  <si>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</si>
  <si>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</si>
  <si>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</si>
  <si>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</si>
  <si>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</si>
  <si>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</si>
  <si>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</si>
  <si>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</si>
  <si>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</si>
  <si>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</si>
  <si>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</si>
  <si>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</si>
  <si>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</si>
  <si>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</si>
  <si>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</si>
  <si>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</si>
  <si>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</si>
  <si>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</si>
  <si>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</si>
  <si>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</si>
  <si>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</si>
  <si>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</si>
  <si>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</si>
  <si>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</si>
  <si>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</si>
  <si>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</si>
  <si>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</si>
  <si>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</si>
  <si>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</si>
  <si>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</si>
  <si>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</si>
  <si>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</si>
  <si>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</si>
  <si>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</si>
  <si>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</si>
  <si>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</si>
  <si>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</si>
  <si>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</si>
  <si>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</si>
  <si>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</si>
  <si>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</si>
  <si>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</si>
  <si>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</si>
  <si>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</si>
  <si>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</si>
  <si>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</si>
  <si>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</si>
  <si>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</si>
  <si>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</si>
  <si>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</si>
  <si>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</si>
  <si>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</si>
  <si>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</si>
  <si>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</si>
  <si>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</si>
  <si>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</si>
  <si>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</si>
  <si>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</si>
  <si>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</si>
  <si>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</si>
  <si>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</si>
  <si>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</si>
  <si>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</si>
  <si>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</si>
  <si>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</si>
  <si>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</si>
  <si>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</si>
  <si>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</si>
  <si>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</si>
  <si>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</si>
  <si>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</si>
  <si>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</si>
  <si>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</si>
  <si>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</si>
  <si>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</si>
  <si>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</si>
  <si>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</si>
  <si>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</si>
  <si>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</si>
  <si>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</si>
  <si>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</si>
  <si>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</si>
  <si>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</si>
  <si>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</si>
  <si>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</si>
  <si>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</si>
  <si>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</si>
  <si>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</si>
  <si>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</si>
  <si>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</si>
  <si>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</si>
  <si>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</si>
  <si>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</si>
  <si>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</si>
  <si>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</si>
  <si>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</si>
  <si>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</si>
  <si>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</si>
  <si>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</si>
  <si>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</si>
  <si>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</si>
  <si>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</si>
  <si>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</si>
  <si>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</si>
  <si>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</si>
  <si>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</si>
  <si>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</si>
  <si>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</si>
  <si>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</si>
  <si>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</si>
  <si>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</si>
  <si>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</si>
  <si>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</si>
  <si>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</si>
  <si>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</si>
  <si>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</si>
  <si>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</si>
  <si>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</si>
  <si>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</si>
  <si>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</si>
  <si>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</si>
  <si>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</si>
  <si>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</si>
  <si>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</si>
  <si>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</si>
  <si>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</si>
  <si>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</si>
  <si>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</si>
  <si>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</si>
  <si>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</si>
  <si>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</si>
  <si>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</si>
  <si>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</si>
  <si>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</si>
  <si>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</si>
  <si>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</si>
  <si>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</si>
  <si>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</si>
  <si>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</si>
  <si>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</si>
  <si>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</si>
  <si>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</si>
  <si>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</si>
  <si>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</si>
  <si>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</si>
  <si>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</si>
  <si>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</si>
  <si>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</si>
  <si>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</si>
  <si>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</si>
  <si>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</si>
  <si>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</si>
  <si>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</si>
  <si>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</si>
  <si>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</si>
  <si>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</si>
  <si>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</si>
  <si>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</si>
  <si>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</si>
  <si>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</si>
  <si>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</si>
  <si>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</si>
  <si>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</si>
  <si>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</si>
  <si>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</si>
  <si>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</si>
  <si>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</si>
  <si>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</si>
  <si>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</si>
  <si>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</si>
  <si>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</si>
  <si>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</si>
  <si>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</si>
  <si>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</si>
  <si>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</si>
  <si>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</si>
  <si>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</si>
  <si>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</si>
  <si>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</si>
  <si>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</si>
  <si>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</si>
  <si>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</si>
  <si>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</si>
  <si>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</si>
  <si>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</si>
  <si>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</si>
  <si>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</si>
  <si>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</si>
  <si>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</si>
  <si>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</si>
  <si>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</si>
  <si>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</si>
  <si>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</si>
  <si>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</si>
  <si>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</si>
  <si>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</si>
  <si>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</si>
  <si>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</si>
  <si>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</si>
  <si>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</si>
  <si>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</si>
  <si>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</si>
  <si>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</si>
  <si>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</si>
  <si>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</si>
  <si>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</si>
  <si>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</si>
  <si>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</si>
  <si>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</si>
  <si>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</si>
  <si>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</si>
  <si>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</si>
  <si>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</si>
  <si>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</si>
  <si>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</si>
  <si>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</si>
  <si>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</si>
  <si>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</si>
  <si>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</si>
  <si>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</si>
  <si>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</si>
  <si>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</si>
  <si>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</si>
  <si>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</si>
  <si>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</si>
  <si>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</si>
  <si>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</si>
  <si>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</si>
  <si>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</si>
  <si>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</si>
  <si>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</si>
  <si>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</si>
  <si>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</si>
  <si>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</si>
  <si>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</si>
  <si>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</si>
  <si>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</si>
  <si>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</si>
  <si>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</si>
  <si>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</si>
  <si>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</si>
  <si>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</si>
  <si>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</si>
  <si>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</si>
  <si>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</si>
  <si>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</si>
  <si>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</si>
  <si>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</si>
  <si>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</si>
  <si>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</si>
  <si>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</si>
  <si>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</si>
  <si>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</si>
  <si>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</si>
  <si>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</si>
  <si>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</si>
  <si>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</si>
  <si>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</si>
  <si>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</si>
  <si>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</si>
  <si>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</si>
  <si>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</si>
  <si>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</si>
  <si>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</si>
  <si>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</si>
  <si>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</si>
  <si>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</si>
  <si>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</si>
  <si>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</si>
  <si>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</si>
  <si>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</si>
  <si>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</si>
  <si>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</si>
  <si>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</si>
  <si>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</si>
  <si>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</si>
  <si>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</si>
  <si>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</si>
  <si>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</si>
  <si>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</si>
  <si>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</si>
  <si>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</si>
  <si>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</si>
  <si>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</si>
  <si>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</si>
  <si>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</si>
  <si>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</si>
  <si>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</si>
  <si>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</si>
  <si>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</si>
  <si>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</si>
  <si>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</si>
  <si>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</si>
  <si>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</si>
  <si>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</si>
  <si>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</si>
  <si>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</si>
  <si>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</si>
  <si>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</si>
  <si>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</si>
  <si>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</si>
  <si>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</si>
  <si>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</si>
  <si>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</si>
  <si>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</si>
  <si>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</si>
  <si>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</si>
  <si>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</si>
  <si>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</si>
  <si>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</si>
  <si>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</si>
  <si>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</si>
  <si>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</si>
  <si>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</si>
  <si>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</si>
  <si>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</si>
  <si>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</si>
  <si>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</si>
  <si>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</si>
  <si>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</si>
  <si>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</si>
  <si>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</si>
  <si>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</si>
  <si>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</si>
  <si>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</si>
  <si>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</si>
  <si>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</si>
  <si>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</si>
  <si>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</si>
  <si>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</si>
  <si>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</si>
  <si>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</si>
  <si>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</si>
  <si>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</si>
  <si>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</si>
  <si>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</si>
  <si>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</si>
  <si>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</si>
  <si>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</si>
  <si>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</si>
  <si>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</si>
  <si>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</si>
  <si>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</si>
  <si>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</si>
  <si>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</si>
  <si>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</si>
  <si>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</si>
  <si>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</si>
  <si>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</si>
  <si>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</si>
  <si>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</si>
  <si>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</si>
  <si>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</si>
  <si>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</si>
  <si>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</si>
  <si>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</si>
  <si>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</si>
  <si>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</si>
  <si>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</si>
  <si>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</si>
  <si>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</si>
  <si>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</si>
  <si>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</si>
  <si>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</si>
  <si>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</si>
  <si>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</si>
  <si>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</si>
  <si>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</si>
  <si>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</si>
  <si>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</si>
  <si>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</si>
  <si>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</si>
  <si>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</si>
  <si>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</si>
  <si>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</si>
  <si>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</si>
  <si>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</si>
  <si>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</si>
  <si>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</si>
  <si>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</si>
  <si>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</si>
  <si>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</si>
  <si>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</si>
  <si>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</si>
  <si>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</si>
  <si>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</si>
  <si>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</si>
  <si>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</si>
  <si>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</si>
  <si>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</si>
  <si>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</si>
  <si>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</si>
  <si>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</si>
  <si>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</si>
  <si>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</si>
  <si>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</si>
  <si>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</si>
  <si>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</si>
  <si>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</si>
  <si>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</si>
  <si>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</si>
  <si>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</si>
  <si>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</si>
  <si>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</si>
  <si>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</si>
  <si>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</si>
  <si>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</si>
  <si>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</si>
  <si>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</si>
  <si>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</si>
  <si>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</si>
  <si>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</si>
  <si>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</si>
  <si>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</si>
  <si>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</si>
  <si>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</si>
  <si>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</si>
  <si>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</si>
  <si>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</si>
  <si>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</si>
  <si>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</si>
  <si>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</si>
  <si>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</si>
  <si>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</si>
  <si>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</si>
  <si>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</si>
  <si>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</si>
  <si>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</si>
  <si>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</si>
  <si>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</si>
  <si>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</si>
  <si>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</si>
  <si>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</si>
  <si>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</si>
  <si>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</si>
  <si>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</si>
  <si>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</si>
  <si>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</si>
  <si>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</si>
  <si>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</si>
  <si>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</si>
  <si>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</si>
  <si>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</si>
  <si>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</si>
  <si>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</si>
  <si>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</si>
  <si>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</si>
  <si>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</si>
  <si>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</si>
  <si>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</si>
  <si>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</si>
  <si>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</si>
  <si>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</si>
  <si>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</si>
  <si>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</si>
  <si>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</si>
  <si>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</si>
  <si>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</si>
  <si>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</si>
  <si>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</si>
  <si>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</si>
  <si>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</si>
  <si>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</si>
  <si>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</si>
  <si>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</si>
  <si>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</si>
  <si>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</si>
  <si>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</si>
  <si>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</si>
  <si>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</si>
  <si>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</si>
  <si>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</si>
  <si>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</si>
  <si>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</si>
  <si>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</si>
  <si>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</si>
  <si>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</si>
  <si>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</si>
  <si>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</si>
  <si>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</si>
  <si>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</si>
  <si>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</si>
  <si>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</si>
  <si>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</si>
  <si>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</si>
  <si>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</si>
  <si>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</si>
  <si>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</si>
  <si>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</si>
  <si>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</si>
  <si>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</si>
  <si>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</si>
  <si>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</si>
  <si>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</si>
  <si>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</si>
  <si>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</si>
  <si>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</si>
  <si>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</si>
  <si>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</si>
  <si>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</si>
  <si>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</si>
  <si>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</si>
  <si>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</si>
  <si>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</si>
  <si>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</si>
  <si>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</si>
  <si>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</si>
  <si>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</si>
  <si>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</si>
  <si>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</si>
  <si>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</si>
  <si>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</si>
  <si>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</si>
  <si>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</si>
  <si>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</si>
  <si>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</si>
  <si>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</si>
  <si>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</si>
  <si>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</si>
  <si>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</si>
  <si>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</si>
  <si>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</si>
  <si>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</si>
  <si>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</si>
  <si>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</si>
  <si>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</si>
  <si>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</si>
  <si>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</si>
  <si>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</si>
  <si>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</si>
  <si>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</si>
  <si>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</si>
  <si>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</si>
  <si>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</si>
  <si>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</si>
  <si>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</si>
  <si>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</si>
  <si>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</si>
  <si>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</si>
  <si>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</si>
  <si>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</si>
  <si>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</si>
  <si>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</si>
  <si>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</si>
  <si>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</si>
  <si>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</si>
  <si>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</si>
  <si>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</si>
  <si>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</si>
  <si>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</si>
  <si>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</si>
  <si>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</si>
  <si>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</si>
  <si>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</si>
  <si>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</si>
  <si>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</si>
  <si>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</si>
  <si>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</si>
  <si>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</si>
  <si>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</si>
  <si>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</si>
  <si>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</si>
  <si>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</si>
  <si>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</si>
  <si>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</si>
  <si>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</si>
  <si>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</si>
  <si>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</si>
  <si>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</si>
  <si>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</si>
  <si>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</si>
  <si>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</si>
  <si>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</si>
  <si>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</si>
  <si>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</si>
  <si>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</si>
  <si>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</si>
  <si>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</si>
  <si>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</si>
  <si>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</si>
  <si>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</si>
  <si>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</si>
  <si>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</si>
  <si>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</si>
  <si>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</si>
  <si>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</si>
  <si>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</si>
  <si>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</si>
  <si>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</si>
  <si>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</si>
  <si>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</si>
  <si>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</si>
  <si>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</si>
  <si>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</si>
  <si>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</si>
  <si>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</si>
  <si>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</si>
  <si>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</si>
  <si>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</si>
  <si>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</si>
  <si>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</si>
  <si>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</si>
  <si>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</si>
  <si>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</si>
  <si>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</si>
  <si>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</si>
  <si>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</si>
  <si>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</si>
  <si>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</si>
  <si>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</si>
  <si>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</si>
  <si>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</si>
  <si>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</si>
  <si>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</si>
  <si>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</si>
  <si>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</si>
  <si>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</si>
  <si>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</si>
  <si>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</si>
  <si>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</si>
  <si>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</si>
  <si>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</si>
  <si>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</si>
  <si>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</si>
  <si>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</si>
  <si>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</si>
  <si>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</si>
  <si>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</si>
  <si>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</si>
  <si>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</si>
  <si>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</si>
  <si>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</si>
  <si>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</si>
  <si>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</si>
  <si>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</si>
  <si>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</si>
  <si>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</si>
  <si>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</si>
  <si>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</si>
  <si>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</si>
  <si>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</si>
  <si>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</si>
  <si>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</si>
  <si>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</si>
  <si>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</si>
  <si>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</si>
  <si>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</si>
  <si>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</si>
  <si>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</si>
  <si>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</si>
  <si>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</si>
  <si>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</si>
  <si>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</si>
  <si>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</si>
  <si>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</si>
  <si>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</si>
  <si>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</si>
  <si>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</si>
  <si>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</si>
  <si>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</si>
  <si>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</si>
  <si>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</si>
  <si>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</si>
  <si>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</si>
  <si>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</si>
  <si>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</si>
  <si>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</si>
  <si>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</si>
  <si>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</si>
  <si>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</si>
  <si>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</si>
  <si>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</si>
  <si>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</si>
  <si>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</si>
  <si>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</si>
  <si>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</si>
  <si>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</si>
  <si>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</si>
  <si>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</si>
  <si>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</si>
  <si>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</si>
  <si>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</si>
  <si>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</si>
  <si>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</si>
  <si>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</si>
  <si>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</si>
  <si>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</si>
  <si>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</si>
  <si>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</si>
  <si>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</si>
  <si>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</si>
  <si>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</si>
  <si>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</si>
  <si>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</si>
  <si>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</si>
  <si>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</si>
  <si>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</si>
  <si>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</si>
  <si>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</si>
  <si>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</si>
  <si>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</si>
  <si>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</si>
  <si>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</si>
  <si>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</si>
  <si>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</si>
  <si>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</si>
  <si>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</si>
  <si>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</si>
  <si>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</si>
  <si>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</si>
  <si>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</si>
  <si>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</si>
  <si>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</si>
  <si>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</si>
  <si>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</si>
  <si>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</si>
  <si>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</si>
  <si>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</si>
  <si>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</si>
  <si>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</si>
  <si>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</si>
  <si>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</si>
  <si>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</si>
  <si>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</si>
  <si>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</si>
  <si>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</si>
  <si>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</si>
  <si>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</si>
  <si>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</si>
  <si>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</si>
  <si>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</si>
  <si>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</si>
  <si>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</si>
  <si>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</si>
  <si>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</si>
  <si>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</si>
  <si>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</si>
  <si>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</si>
  <si>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</si>
  <si>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</si>
  <si>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</si>
  <si>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</si>
  <si>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</si>
  <si>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</si>
  <si>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</si>
  <si>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</si>
  <si>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</si>
  <si>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</si>
  <si>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</si>
  <si>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</si>
  <si>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</si>
  <si>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</si>
  <si>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</si>
  <si>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</si>
  <si>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</si>
  <si>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</si>
  <si>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</si>
  <si>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</si>
  <si>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</si>
  <si>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</si>
  <si>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</si>
  <si>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</si>
  <si>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</si>
  <si>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</si>
  <si>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</si>
  <si>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</si>
  <si>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</si>
  <si>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</si>
  <si>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</si>
  <si>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</si>
  <si>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</si>
  <si>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</si>
  <si>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</si>
  <si>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</si>
  <si>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</si>
  <si>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</si>
  <si>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</si>
  <si>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</si>
  <si>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</si>
  <si>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</si>
  <si>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</si>
  <si>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</si>
  <si>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</si>
  <si>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</si>
  <si>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</si>
  <si>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</si>
  <si>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</si>
  <si>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</si>
  <si>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</si>
  <si>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</si>
  <si>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</si>
  <si>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</si>
  <si>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</si>
  <si>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</si>
  <si>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</si>
  <si>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</si>
  <si>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</si>
  <si>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</si>
  <si>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</si>
  <si>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</si>
  <si>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</si>
  <si>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</si>
  <si>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</si>
  <si>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</si>
  <si>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</si>
  <si>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</si>
  <si>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</si>
  <si>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</si>
  <si>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</si>
  <si>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</si>
  <si>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</si>
  <si>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</si>
  <si>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</si>
  <si>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</si>
  <si>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</si>
  <si>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</si>
  <si>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</si>
  <si>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</si>
  <si>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</si>
  <si>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</si>
  <si>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</si>
  <si>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</si>
  <si>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</si>
  <si>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</si>
  <si>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</si>
  <si>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</si>
  <si>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</si>
  <si>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</si>
  <si>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</si>
  <si>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</si>
  <si>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</si>
  <si>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</si>
  <si>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</si>
  <si>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</si>
  <si>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</si>
  <si>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</si>
  <si>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</si>
  <si>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</si>
  <si>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</si>
  <si>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</si>
  <si>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</si>
  <si>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</si>
  <si>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</si>
  <si>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</si>
  <si>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</si>
  <si>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</si>
  <si>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</si>
  <si>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</si>
  <si>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</si>
  <si>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</si>
  <si>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</si>
  <si>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</si>
  <si>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</si>
  <si>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</si>
  <si>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</si>
  <si>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</si>
  <si>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</si>
  <si>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</si>
  <si>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</si>
  <si>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</si>
  <si>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</si>
  <si>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</si>
  <si>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</si>
  <si>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</si>
  <si>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</si>
  <si>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</si>
  <si>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</si>
  <si>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</si>
  <si>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</si>
  <si>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</si>
  <si>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</si>
  <si>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</si>
  <si>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</si>
  <si>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</si>
  <si>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</si>
  <si>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</si>
  <si>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</si>
  <si>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</si>
  <si>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</si>
  <si>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</si>
  <si>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</si>
  <si>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</si>
  <si>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</si>
  <si>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</si>
  <si>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</si>
  <si>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</si>
  <si>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</si>
  <si>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</si>
  <si>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</si>
  <si>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</si>
  <si>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</si>
  <si>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</si>
  <si>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</si>
  <si>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</si>
  <si>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</si>
  <si>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</si>
  <si>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</si>
  <si>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</si>
  <si>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</si>
  <si>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</si>
  <si>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</si>
  <si>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</si>
  <si>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</si>
  <si>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</si>
  <si>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</si>
  <si>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</si>
  <si>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</si>
  <si>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</si>
  <si>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</si>
  <si>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</si>
  <si>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</si>
  <si>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</si>
  <si>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</si>
  <si>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</si>
  <si>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</si>
  <si>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</si>
  <si>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</si>
  <si>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</si>
  <si>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</si>
  <si>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</si>
  <si>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</si>
  <si>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</si>
  <si>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</si>
  <si>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</si>
  <si>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</si>
  <si>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</si>
  <si>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</si>
  <si>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</si>
  <si>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</si>
  <si>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</si>
  <si>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</si>
  <si>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</si>
  <si>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</si>
  <si>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</si>
  <si>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</si>
  <si>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</si>
  <si>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</si>
  <si>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</si>
  <si>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</si>
  <si>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</si>
  <si>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</si>
  <si>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</si>
  <si>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</si>
  <si>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</si>
  <si>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</si>
  <si>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</si>
  <si>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</si>
  <si>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</si>
  <si>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</si>
  <si>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</si>
  <si>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</si>
  <si>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</si>
  <si>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</si>
  <si>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</si>
  <si>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</si>
  <si>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</si>
  <si>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</si>
  <si>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</si>
  <si>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</si>
  <si>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</si>
  <si>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</si>
  <si>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</si>
  <si>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</si>
  <si>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</si>
  <si>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</si>
  <si>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</si>
  <si>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</si>
  <si>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</si>
  <si>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</si>
  <si>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</si>
  <si>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</si>
  <si>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</si>
  <si>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</si>
  <si>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</si>
  <si>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</si>
  <si>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</si>
  <si>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</si>
  <si>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</si>
  <si>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</si>
  <si>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</si>
  <si>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</si>
  <si>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</si>
  <si>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</si>
  <si>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</si>
  <si>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</si>
  <si>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</si>
  <si>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</si>
  <si>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</si>
  <si>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</si>
  <si>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</si>
  <si>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</si>
  <si>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</si>
  <si>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</si>
  <si>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</si>
  <si>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</si>
  <si>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</si>
  <si>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</si>
  <si>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</si>
  <si>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</si>
  <si>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</si>
  <si>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</si>
  <si>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</si>
  <si>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</si>
  <si>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</si>
  <si>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</si>
  <si>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</si>
  <si>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</si>
  <si>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</si>
  <si>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</si>
  <si>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</si>
  <si>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</si>
  <si>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</si>
  <si>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</si>
  <si>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</si>
  <si>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</si>
  <si>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</si>
  <si>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</si>
  <si>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</si>
  <si>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</si>
  <si>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</si>
  <si>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</si>
  <si>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</si>
  <si>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</si>
  <si>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</si>
  <si>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</si>
  <si>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</si>
  <si>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</si>
  <si>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</si>
  <si>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</si>
  <si>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</si>
  <si>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</si>
  <si>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</si>
  <si>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</si>
  <si>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</si>
  <si>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</si>
  <si>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</si>
  <si>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</si>
  <si>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</si>
  <si>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</si>
  <si>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</si>
  <si>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</si>
  <si>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</si>
  <si>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</si>
  <si>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</si>
  <si>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</si>
  <si>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</si>
  <si>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</si>
  <si>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</si>
  <si>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</si>
  <si>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</si>
  <si>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</si>
  <si>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</si>
  <si>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</si>
  <si>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</si>
  <si>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</si>
  <si>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</si>
  <si>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</si>
  <si>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</si>
  <si>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</si>
  <si>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</si>
  <si>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</si>
  <si>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</si>
  <si>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</si>
  <si>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</si>
  <si>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</si>
  <si>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</si>
  <si>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</si>
  <si>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</si>
  <si>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</si>
  <si>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</si>
  <si>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</si>
  <si>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</si>
  <si>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</si>
  <si>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</si>
  <si>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</si>
  <si>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</si>
  <si>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</si>
  <si>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</si>
  <si>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</si>
  <si>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</si>
  <si>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</si>
  <si>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</si>
  <si>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</si>
  <si>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</si>
  <si>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</si>
  <si>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</si>
  <si>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</si>
  <si>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</si>
  <si>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</si>
  <si>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</si>
  <si>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</si>
  <si>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</si>
  <si>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</si>
  <si>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</si>
  <si>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</si>
  <si>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</si>
  <si>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</si>
  <si>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</si>
  <si>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</si>
  <si>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</si>
  <si>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</si>
  <si>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</si>
  <si>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</si>
  <si>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</si>
  <si>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</si>
  <si>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</si>
  <si>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</si>
  <si>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</si>
  <si>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</si>
  <si>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</si>
  <si>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</si>
  <si>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</si>
  <si>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</si>
  <si>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</si>
  <si>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</si>
  <si>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</si>
  <si>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</si>
  <si>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</si>
  <si>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</si>
  <si>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</si>
  <si>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</si>
  <si>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</si>
  <si>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</si>
  <si>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</si>
  <si>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</si>
  <si>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</si>
  <si>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</si>
  <si>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</si>
  <si>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</si>
  <si>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</si>
  <si>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</si>
  <si>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</si>
  <si>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</si>
  <si>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</si>
  <si>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</si>
  <si>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</si>
  <si>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</si>
  <si>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</si>
  <si>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</si>
  <si>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</si>
  <si>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</si>
  <si>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</si>
  <si>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</si>
  <si>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</si>
  <si>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</si>
  <si>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</si>
  <si>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</si>
  <si>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</si>
  <si>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</si>
  <si>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</si>
  <si>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</si>
  <si>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</si>
  <si>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</si>
  <si>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</si>
  <si>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</si>
  <si>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</si>
  <si>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</si>
  <si>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</si>
  <si>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</si>
  <si>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</si>
  <si>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</si>
  <si>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</si>
  <si>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</si>
  <si>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</si>
  <si>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</si>
  <si>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</si>
  <si>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</si>
  <si>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</si>
  <si>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</si>
  <si>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</si>
  <si>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</si>
  <si>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</si>
  <si>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</si>
  <si>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</si>
  <si>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</si>
  <si>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</si>
  <si>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</si>
  <si>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</si>
  <si>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</si>
  <si>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</si>
  <si>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</si>
  <si>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</si>
  <si>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</si>
  <si>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</si>
  <si>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</si>
  <si>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</si>
  <si>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</si>
  <si>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</si>
  <si>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</si>
  <si>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</si>
  <si>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</si>
  <si>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</si>
  <si>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</si>
  <si>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</si>
  <si>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</si>
  <si>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</si>
  <si>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</si>
  <si>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</si>
  <si>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</si>
  <si>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</si>
  <si>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</si>
  <si>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</si>
  <si>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</si>
  <si>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</si>
  <si>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</si>
  <si>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</si>
  <si>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</si>
  <si>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</si>
  <si>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</si>
  <si>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</si>
  <si>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</si>
  <si>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</si>
  <si>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</si>
  <si>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</si>
  <si>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</si>
  <si>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</si>
  <si>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</si>
  <si>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</si>
  <si>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</si>
  <si>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</si>
  <si>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</si>
  <si>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</si>
  <si>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</si>
  <si>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</si>
  <si>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</si>
  <si>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</si>
  <si>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</si>
  <si>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</si>
  <si>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</si>
  <si>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</si>
  <si>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</si>
  <si>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</si>
  <si>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</si>
  <si>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</si>
  <si>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</si>
  <si>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</si>
  <si>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</si>
  <si>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</si>
  <si>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</si>
  <si>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</si>
  <si>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</si>
  <si>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</si>
  <si>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</si>
  <si>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</si>
  <si>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</si>
  <si>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</si>
  <si>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</si>
  <si>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</si>
  <si>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</si>
  <si>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</si>
  <si>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</si>
  <si>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</si>
  <si>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</si>
  <si>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</si>
  <si>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</si>
  <si>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</si>
  <si>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</si>
  <si>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</si>
  <si>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</si>
  <si>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</si>
  <si>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</si>
  <si>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</si>
  <si>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</si>
  <si>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</si>
  <si>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</si>
  <si>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</si>
  <si>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</si>
  <si>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</si>
  <si>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</si>
  <si>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</si>
  <si>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</si>
  <si>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</si>
  <si>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</si>
  <si>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</si>
  <si>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</si>
  <si>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</si>
  <si>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</si>
  <si>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</si>
  <si>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</si>
  <si>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</si>
  <si>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</si>
  <si>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</si>
  <si>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</si>
  <si>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</si>
  <si>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</si>
  <si>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</si>
  <si>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</si>
  <si>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</si>
  <si>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</si>
  <si>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</si>
  <si>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</si>
  <si>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</si>
  <si>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</si>
  <si>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</si>
  <si>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</si>
  <si>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</si>
  <si>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</si>
  <si>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</si>
  <si>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</si>
  <si>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</si>
  <si>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</si>
  <si>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</si>
  <si>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</si>
  <si>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</si>
  <si>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</si>
  <si>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</si>
  <si>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</si>
  <si>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</si>
  <si>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</si>
  <si>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</si>
  <si>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</si>
  <si>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</si>
  <si>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</si>
  <si>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</si>
  <si>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</si>
  <si>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</si>
  <si>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</si>
  <si>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</si>
  <si>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</si>
  <si>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</si>
  <si>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</si>
  <si>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</si>
  <si>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</si>
  <si>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</si>
  <si>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</si>
  <si>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</si>
  <si>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</si>
  <si>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</si>
  <si>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</si>
  <si>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</si>
  <si>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</si>
  <si>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</si>
  <si>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</si>
  <si>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</si>
  <si>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</si>
  <si>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</si>
  <si>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</si>
  <si>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</si>
  <si>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</si>
  <si>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</si>
  <si>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</si>
  <si>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</si>
  <si>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</si>
  <si>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</si>
  <si>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</si>
  <si>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</si>
  <si>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</si>
  <si>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</si>
  <si>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</si>
  <si>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</si>
  <si>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</si>
  <si>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</si>
  <si>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</si>
  <si>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</si>
  <si>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</si>
  <si>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</si>
  <si>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</si>
  <si>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</si>
  <si>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</si>
  <si>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</si>
  <si>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</si>
  <si>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</si>
  <si>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</si>
  <si>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</si>
  <si>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</si>
  <si>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</si>
  <si>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</si>
  <si>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</si>
  <si>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</si>
  <si>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</si>
  <si>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</si>
  <si>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</si>
  <si>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</si>
  <si>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</si>
  <si>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</si>
  <si>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</si>
  <si>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</si>
  <si>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</si>
  <si>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</si>
  <si>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</si>
  <si>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</si>
  <si>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</si>
  <si>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</si>
  <si>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</si>
  <si>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</si>
  <si>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</si>
  <si>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</si>
  <si>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</si>
  <si>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</si>
  <si>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</si>
  <si>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</si>
  <si>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</si>
  <si>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</si>
  <si>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</si>
  <si>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</si>
  <si>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</si>
  <si>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</si>
  <si>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</si>
  <si>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</si>
  <si>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</si>
  <si>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</si>
  <si>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</si>
  <si>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</si>
  <si>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</si>
  <si>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</si>
  <si>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</si>
  <si>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</si>
  <si>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</si>
  <si>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</si>
  <si>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</si>
  <si>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</si>
  <si>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</si>
  <si>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</si>
  <si>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</si>
  <si>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</si>
  <si>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</si>
  <si>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</si>
  <si>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</si>
  <si>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</si>
  <si>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</si>
  <si>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</si>
  <si>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</si>
  <si>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</si>
  <si>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</si>
  <si>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</si>
  <si>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</si>
  <si>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</si>
  <si>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</si>
  <si>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</si>
  <si>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</si>
  <si>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</si>
  <si>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</si>
  <si>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</si>
  <si>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</si>
  <si>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</si>
  <si>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</si>
  <si>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</si>
  <si>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</si>
  <si>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</si>
  <si>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</si>
  <si>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</si>
  <si>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</si>
  <si>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</si>
  <si>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</si>
  <si>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</si>
  <si>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</si>
  <si>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</si>
  <si>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</si>
  <si>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</si>
  <si>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</si>
  <si>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</si>
  <si>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</si>
  <si>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</si>
  <si>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</si>
  <si>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</si>
  <si>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</si>
  <si>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</si>
  <si>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</si>
  <si>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</si>
  <si>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</si>
  <si>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</si>
  <si>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</si>
  <si>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</si>
  <si>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</si>
  <si>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</si>
  <si>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</si>
  <si>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</si>
  <si>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</si>
  <si>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</si>
  <si>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</si>
  <si>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</si>
  <si>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</si>
  <si>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</si>
  <si>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</si>
  <si>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</si>
  <si>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</si>
  <si>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</si>
  <si>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</si>
  <si>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</si>
  <si>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</si>
  <si>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</si>
  <si>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</si>
  <si>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</si>
  <si>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</si>
  <si>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</si>
  <si>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</si>
  <si>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</si>
  <si>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</si>
  <si>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</si>
  <si>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</si>
  <si>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</si>
  <si>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</si>
  <si>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</si>
  <si>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</si>
  <si>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</si>
  <si>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</si>
  <si>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</si>
  <si>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</si>
  <si>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</si>
  <si>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</si>
  <si>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</si>
  <si>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</si>
  <si>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</si>
  <si>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</si>
  <si>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</si>
  <si>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</si>
  <si>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</si>
  <si>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</si>
  <si>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</si>
  <si>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</si>
  <si>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</si>
  <si>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</si>
  <si>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</si>
  <si>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</si>
  <si>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</si>
  <si>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</si>
  <si>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</si>
  <si>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</si>
  <si>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</si>
  <si>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</si>
  <si>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</si>
  <si>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</si>
  <si>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</si>
  <si>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</si>
  <si>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</si>
  <si>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</si>
  <si>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</si>
  <si>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</si>
  <si>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</si>
  <si>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</si>
  <si>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</si>
  <si>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</si>
  <si>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</si>
  <si>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</si>
  <si>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</si>
  <si>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</si>
  <si>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</si>
  <si>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</si>
  <si>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</si>
  <si>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</si>
  <si>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</si>
  <si>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</si>
  <si>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</si>
  <si>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</si>
  <si>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</si>
  <si>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</si>
  <si>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</si>
  <si>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</si>
  <si>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</si>
  <si>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</si>
  <si>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</si>
  <si>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</si>
  <si>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</si>
  <si>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</si>
  <si>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</si>
  <si>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</si>
  <si>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</si>
  <si>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</si>
  <si>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</si>
  <si>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</si>
  <si>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</si>
  <si>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</si>
  <si>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</si>
  <si>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</si>
  <si>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</si>
  <si>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</si>
  <si>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</si>
  <si>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</si>
  <si>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</si>
  <si>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</si>
  <si>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</si>
  <si>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</si>
  <si>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</si>
  <si>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</si>
  <si>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</si>
  <si>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</si>
  <si>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</si>
  <si>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</si>
  <si>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</si>
  <si>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</si>
  <si>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</si>
  <si>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</si>
  <si>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</si>
  <si>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</si>
  <si>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</si>
  <si>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</si>
  <si>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</si>
  <si>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</si>
  <si>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</si>
  <si>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</si>
  <si>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</si>
  <si>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</si>
  <si>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</si>
  <si>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</si>
  <si>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</si>
  <si>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</si>
  <si>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</si>
  <si>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</si>
  <si>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</si>
  <si>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</si>
  <si>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</si>
  <si>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</si>
  <si>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</si>
  <si>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</si>
  <si>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</si>
  <si>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</si>
  <si>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</si>
  <si>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</si>
  <si>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</si>
  <si>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</si>
  <si>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</si>
  <si>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</si>
  <si>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</si>
  <si>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</si>
  <si>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</si>
  <si>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</si>
  <si>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</si>
  <si>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</si>
  <si>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</si>
  <si>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</si>
  <si>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</si>
  <si>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</si>
  <si>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</si>
  <si>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</si>
  <si>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</si>
  <si>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</si>
  <si>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</si>
  <si>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</si>
  <si>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</si>
  <si>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</si>
  <si>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</si>
  <si>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</si>
  <si>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</si>
  <si>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</si>
  <si>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</si>
  <si>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</si>
  <si>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</si>
  <si>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</si>
  <si>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</si>
  <si>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</si>
  <si>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</si>
  <si>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</si>
  <si>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</si>
  <si>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</si>
  <si>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</si>
  <si>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</si>
  <si>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</si>
  <si>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</si>
  <si>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</si>
  <si>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</si>
  <si>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</si>
  <si>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</si>
  <si>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</si>
  <si>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</si>
  <si>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</si>
  <si>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</si>
  <si>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</si>
  <si>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</si>
  <si>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</si>
  <si>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</si>
  <si>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</si>
  <si>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</si>
  <si>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</si>
  <si>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</si>
  <si>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</si>
  <si>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</si>
  <si>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</si>
  <si>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</si>
  <si>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</si>
  <si>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</si>
  <si>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</si>
  <si>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</si>
  <si>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</si>
  <si>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</si>
  <si>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</si>
  <si>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</si>
  <si>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</si>
  <si>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</si>
  <si>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</si>
  <si>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</si>
  <si>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</si>
  <si>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</si>
  <si>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</si>
  <si>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</si>
  <si>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</si>
  <si>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</si>
  <si>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</si>
  <si>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</si>
  <si>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</si>
  <si>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</si>
  <si>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</si>
  <si>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</si>
  <si>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</si>
  <si>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</si>
  <si>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</si>
  <si>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</si>
  <si>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</si>
  <si>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</si>
  <si>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</si>
  <si>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</si>
  <si>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</si>
  <si>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</si>
  <si>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</si>
  <si>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</si>
  <si>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</si>
  <si>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</si>
  <si>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</si>
  <si>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</si>
  <si>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</si>
  <si>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</si>
  <si>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</si>
  <si>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</si>
  <si>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</si>
  <si>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</si>
  <si>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</si>
  <si>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</si>
  <si>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</si>
  <si>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</si>
  <si>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</si>
  <si>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</si>
  <si>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</si>
  <si>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</si>
  <si>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</si>
  <si>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</si>
  <si>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</si>
  <si>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</si>
  <si>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</si>
  <si>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</si>
  <si>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</si>
  <si>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</si>
  <si>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</si>
  <si>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</si>
  <si>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</si>
  <si>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</si>
  <si>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</si>
  <si>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</si>
  <si>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</si>
  <si>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</si>
  <si>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</si>
  <si>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</si>
  <si>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</si>
  <si>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</si>
  <si>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</si>
  <si>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</si>
  <si>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</si>
  <si>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</si>
  <si>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</si>
  <si>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</si>
  <si>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</si>
  <si>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</si>
  <si>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</si>
  <si>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</si>
  <si>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</si>
  <si>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</si>
  <si>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</si>
  <si>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</si>
  <si>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</si>
  <si>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</si>
  <si>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</si>
  <si>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</si>
  <si>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</si>
  <si>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</si>
  <si>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</si>
  <si>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</si>
  <si>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</si>
  <si>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</si>
  <si>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</si>
  <si>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</si>
  <si>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</si>
  <si>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</si>
  <si>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</si>
  <si>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</si>
  <si>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</si>
  <si>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</si>
  <si>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</si>
  <si>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</si>
  <si>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</si>
  <si>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</si>
  <si>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</si>
  <si>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</si>
  <si>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</si>
  <si>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</si>
  <si>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</si>
  <si>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</si>
  <si>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</si>
  <si>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</si>
  <si>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</si>
  <si>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</si>
  <si>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</si>
  <si>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</si>
  <si>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</si>
  <si>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</si>
  <si>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</si>
  <si>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</si>
  <si>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</si>
  <si>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</si>
  <si>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</si>
  <si>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</si>
  <si>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</si>
  <si>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</si>
  <si>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</si>
  <si>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</si>
  <si>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</si>
  <si>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</si>
  <si>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</si>
  <si>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</si>
  <si>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</si>
  <si>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</si>
  <si>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</si>
  <si>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</si>
  <si>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</si>
  <si>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</si>
  <si>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</si>
  <si>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</si>
  <si>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</si>
  <si>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</si>
  <si>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</si>
  <si>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</si>
  <si>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</si>
  <si>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</si>
  <si>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</si>
  <si>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</si>
  <si>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</si>
  <si>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</si>
  <si>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</si>
  <si>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</si>
  <si>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</si>
  <si>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</si>
  <si>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</si>
  <si>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</si>
  <si>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</si>
  <si>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</si>
  <si>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</si>
  <si>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</si>
  <si>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</si>
  <si>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</si>
  <si>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</si>
  <si>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</si>
  <si>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</si>
  <si>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</si>
  <si>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</si>
  <si>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</si>
  <si>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</si>
  <si>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</si>
  <si>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</si>
  <si>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</si>
  <si>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</si>
  <si>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</si>
  <si>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</si>
  <si>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</si>
  <si>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</si>
  <si>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</si>
  <si>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</si>
  <si>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</si>
  <si>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</si>
  <si>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</si>
  <si>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</si>
  <si>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</si>
  <si>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</si>
  <si>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</si>
  <si>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</si>
  <si>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</si>
  <si>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</si>
  <si>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</si>
  <si>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</si>
  <si>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</si>
  <si>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</si>
  <si>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</si>
  <si>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</si>
  <si>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</si>
  <si>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</si>
  <si>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</si>
  <si>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</si>
  <si>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</si>
  <si>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</si>
  <si>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</si>
  <si>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</si>
  <si>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</si>
  <si>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</si>
  <si>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</si>
  <si>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</si>
  <si>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</si>
  <si>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</si>
  <si>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</si>
  <si>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</si>
  <si>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</si>
  <si>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</si>
  <si>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</si>
  <si>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</si>
  <si>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</si>
  <si>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</si>
  <si>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</si>
  <si>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</si>
  <si>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</si>
  <si>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</si>
  <si>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</si>
  <si>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</si>
  <si>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</si>
  <si>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</si>
  <si>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</si>
  <si>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</si>
  <si>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</si>
  <si>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</si>
  <si>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</si>
  <si>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</si>
  <si>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</si>
  <si>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</si>
  <si>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</si>
  <si>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</si>
  <si>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</si>
  <si>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</si>
  <si>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</si>
  <si>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</si>
  <si>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</si>
  <si>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</si>
  <si>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</si>
  <si>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</si>
  <si>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</si>
  <si>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</si>
  <si>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</si>
  <si>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</si>
  <si>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</si>
  <si>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</si>
  <si>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</si>
  <si>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</si>
  <si>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</si>
  <si>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</si>
  <si>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</si>
  <si>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</si>
  <si>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</si>
  <si>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</si>
  <si>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</si>
  <si>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</si>
  <si>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</si>
  <si>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</si>
  <si>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</si>
  <si>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</si>
  <si>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</si>
  <si>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</si>
  <si>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</si>
  <si>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</si>
  <si>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</si>
  <si>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</si>
  <si>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</si>
  <si>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</si>
  <si>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</si>
  <si>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</si>
  <si>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</si>
  <si>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</si>
  <si>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</si>
  <si>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</si>
  <si>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</si>
  <si>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</si>
  <si>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</si>
  <si>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</si>
  <si>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</si>
  <si>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</si>
  <si>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</si>
  <si>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</si>
  <si>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</si>
  <si>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</si>
  <si>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</si>
  <si>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</si>
  <si>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</si>
  <si>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</si>
  <si>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</si>
  <si>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</si>
  <si>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</si>
  <si>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</si>
  <si>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</si>
  <si>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</si>
  <si>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</si>
  <si>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</si>
  <si>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</si>
  <si>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</si>
  <si>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</si>
  <si>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</si>
  <si>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</si>
  <si>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</si>
  <si>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</si>
  <si>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</si>
  <si>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</si>
  <si>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</si>
  <si>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</si>
  <si>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</si>
  <si>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</si>
  <si>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</si>
  <si>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</si>
  <si>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</si>
  <si>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</si>
  <si>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</si>
  <si>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</si>
  <si>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</si>
  <si>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</si>
  <si>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</si>
  <si>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</si>
  <si>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</si>
  <si>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</si>
  <si>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</si>
  <si>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</si>
  <si>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</si>
  <si>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</si>
  <si>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</si>
  <si>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</si>
  <si>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</si>
  <si>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</si>
  <si>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</si>
  <si>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</si>
  <si>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</si>
  <si>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</si>
  <si>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</si>
  <si>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</si>
  <si>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</si>
  <si>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</si>
  <si>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</si>
  <si>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</si>
  <si>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</si>
  <si>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</si>
  <si>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</si>
  <si>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</si>
  <si>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</si>
  <si>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</si>
  <si>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</si>
  <si>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</si>
  <si>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</si>
  <si>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</si>
  <si>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</si>
  <si>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</si>
  <si>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</si>
  <si>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</si>
  <si>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</si>
  <si>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</si>
  <si>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</si>
  <si>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</si>
  <si>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</si>
  <si>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</si>
  <si>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</si>
  <si>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</si>
  <si>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</si>
  <si>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</si>
  <si>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</si>
  <si>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</si>
  <si>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</si>
  <si>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</si>
  <si>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</si>
  <si>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</si>
  <si>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</si>
  <si>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</si>
  <si>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</si>
  <si>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</si>
  <si>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</si>
  <si>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</si>
  <si>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</si>
  <si>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</si>
  <si>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</si>
  <si>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</si>
  <si>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</si>
  <si>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</si>
  <si>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</si>
  <si>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</si>
  <si>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</si>
  <si>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</si>
  <si>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</si>
  <si>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</si>
  <si>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</si>
  <si>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</si>
  <si>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</si>
  <si>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</si>
  <si>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</si>
  <si>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</si>
  <si>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</si>
  <si>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</si>
  <si>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</si>
  <si>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</si>
  <si>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</si>
  <si>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</si>
  <si>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</si>
  <si>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</si>
  <si>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</si>
  <si>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</si>
  <si>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</si>
  <si>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</si>
  <si>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</si>
  <si>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</si>
  <si>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</si>
  <si>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</si>
  <si>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</si>
  <si>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</si>
  <si>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</si>
  <si>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</si>
  <si>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</si>
  <si>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</si>
  <si>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</si>
  <si>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</si>
  <si>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</si>
  <si>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</si>
  <si>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</si>
  <si>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</si>
  <si>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</si>
  <si>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</si>
  <si>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</si>
  <si>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</si>
  <si>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</si>
  <si>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</si>
  <si>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</si>
  <si>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</si>
  <si>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</si>
  <si>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</si>
  <si>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</si>
  <si>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</si>
  <si>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</si>
  <si>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</si>
  <si>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</si>
  <si>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</si>
  <si>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</si>
  <si>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</si>
  <si>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</si>
  <si>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</si>
  <si>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</si>
  <si>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</si>
  <si>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</si>
  <si>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</si>
  <si>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</si>
  <si>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</si>
  <si>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</si>
  <si>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</si>
  <si>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</si>
  <si>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</si>
  <si>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</si>
  <si>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</si>
  <si>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</si>
  <si>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</si>
  <si>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</si>
  <si>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</si>
  <si>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</si>
  <si>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</si>
  <si>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</si>
  <si>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</si>
  <si>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</si>
  <si>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</si>
  <si>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</si>
  <si>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</si>
  <si>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</si>
  <si>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</si>
  <si>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</si>
  <si>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</si>
  <si>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</si>
  <si>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</si>
  <si>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</si>
  <si>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</si>
  <si>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</si>
  <si>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</si>
  <si>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</si>
  <si>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</si>
  <si>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</si>
  <si>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</si>
  <si>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</si>
  <si>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</si>
  <si>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</si>
  <si>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</si>
  <si>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</si>
  <si>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</si>
  <si>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</si>
  <si>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</si>
  <si>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</si>
  <si>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</si>
  <si>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</si>
  <si>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</si>
  <si>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</si>
  <si>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</si>
  <si>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</si>
  <si>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</si>
  <si>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</si>
  <si>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</si>
  <si>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</si>
  <si>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</si>
  <si>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</si>
  <si>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</si>
  <si>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</si>
  <si>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</si>
  <si>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</si>
  <si>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</si>
  <si>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</si>
  <si>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</si>
  <si>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</si>
  <si>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</si>
  <si>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</si>
  <si>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</si>
  <si>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</si>
  <si>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</si>
  <si>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</si>
  <si>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</si>
  <si>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</si>
  <si>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</si>
  <si>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</si>
  <si>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</si>
  <si>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</si>
  <si>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</si>
  <si>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</si>
  <si>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</si>
  <si>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</si>
  <si>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</si>
  <si>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</si>
  <si>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</si>
  <si>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</si>
  <si>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</si>
  <si>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</si>
  <si>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</si>
  <si>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</si>
  <si>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</si>
  <si>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</si>
  <si>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</si>
  <si>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</si>
  <si>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</si>
  <si>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</si>
  <si>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</si>
  <si>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</si>
  <si>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</si>
  <si>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</si>
  <si>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</si>
  <si>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</si>
  <si>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</si>
  <si>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</si>
  <si>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</si>
  <si>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</si>
  <si>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</si>
  <si>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</si>
  <si>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</si>
  <si>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</si>
  <si>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</si>
  <si>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</si>
  <si>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</si>
  <si>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</si>
  <si>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</si>
  <si>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</si>
  <si>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</si>
  <si>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</si>
  <si>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</si>
  <si>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</si>
  <si>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</si>
  <si>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</si>
  <si>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</si>
  <si>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</si>
  <si>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</si>
  <si>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</si>
  <si>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</si>
  <si>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</si>
  <si>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</si>
  <si>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</si>
  <si>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</si>
  <si>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</si>
  <si>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</si>
  <si>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</si>
  <si>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</si>
  <si>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</si>
  <si>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</si>
  <si>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</si>
  <si>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</si>
  <si>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</si>
  <si>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</si>
  <si>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</si>
  <si>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</si>
  <si>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</si>
  <si>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</si>
  <si>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</si>
  <si>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</si>
  <si>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</si>
  <si>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</si>
  <si>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</si>
  <si>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</si>
  <si>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</si>
  <si>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</si>
  <si>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</si>
  <si>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</si>
  <si>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</si>
  <si>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</si>
  <si>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</si>
  <si>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</si>
  <si>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</si>
  <si>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</si>
  <si>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</si>
  <si>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</si>
  <si>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</si>
  <si>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</si>
  <si>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</si>
  <si>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</si>
  <si>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</si>
  <si>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</si>
  <si>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</si>
  <si>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</si>
  <si>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</si>
  <si>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</si>
  <si>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</si>
  <si>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</si>
  <si>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</si>
  <si>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</si>
  <si>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</si>
  <si>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</si>
  <si>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</si>
  <si>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</si>
  <si>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</si>
  <si>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</si>
  <si>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</si>
  <si>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</si>
  <si>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</si>
  <si>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</si>
  <si>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</si>
  <si>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</si>
  <si>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</si>
  <si>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</si>
  <si>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</si>
  <si>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</si>
  <si>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</si>
  <si>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</si>
  <si>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</si>
  <si>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</si>
  <si>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</si>
  <si>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</si>
  <si>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</si>
  <si>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</si>
  <si>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</si>
  <si>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</si>
  <si>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</si>
  <si>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</si>
  <si>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</si>
  <si>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</si>
  <si>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</si>
  <si>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</si>
  <si>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</si>
  <si>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</si>
  <si>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</si>
  <si>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</si>
  <si>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</si>
  <si>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</si>
  <si>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</si>
  <si>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</si>
  <si>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</si>
  <si>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</si>
  <si>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</si>
  <si>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</si>
  <si>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</si>
  <si>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</si>
  <si>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</si>
  <si>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</si>
  <si>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</si>
  <si>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</si>
  <si>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</si>
  <si>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</si>
  <si>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</si>
  <si>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</si>
  <si>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</si>
  <si>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</si>
  <si>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</si>
  <si>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</si>
  <si>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</si>
  <si>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</si>
  <si>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</si>
  <si>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</si>
  <si>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</si>
  <si>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</si>
  <si>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</si>
  <si>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</si>
  <si>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</si>
  <si>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</si>
  <si>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</si>
  <si>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</si>
  <si>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</si>
  <si>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</si>
  <si>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</si>
  <si>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</si>
  <si>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</si>
  <si>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</si>
  <si>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</si>
  <si>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</si>
  <si>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</si>
  <si>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</si>
  <si>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</si>
  <si>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</si>
  <si>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</si>
  <si>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</si>
  <si>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</si>
  <si>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</si>
  <si>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</si>
  <si>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</si>
  <si>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</si>
  <si>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</si>
  <si>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</si>
  <si>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</si>
  <si>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</si>
  <si>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</si>
  <si>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</si>
  <si>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</si>
  <si>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</si>
  <si>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</si>
  <si>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</si>
  <si>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</si>
  <si>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</si>
  <si>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</si>
  <si>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</si>
  <si>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</si>
  <si>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</si>
  <si>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</si>
  <si>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</si>
  <si>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</si>
  <si>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</si>
  <si>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</si>
  <si>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</si>
  <si>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</si>
  <si>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</si>
  <si>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</si>
  <si>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</si>
  <si>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</si>
  <si>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</si>
  <si>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</si>
  <si>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</si>
  <si>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</si>
  <si>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</si>
  <si>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</si>
  <si>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</si>
  <si>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</si>
  <si>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</si>
  <si>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</si>
  <si>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</si>
  <si>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</si>
  <si>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</si>
  <si>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</si>
  <si>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</si>
  <si>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</si>
  <si>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</si>
  <si>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</si>
  <si>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</si>
  <si>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</si>
  <si>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</si>
  <si>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</si>
  <si>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</si>
  <si>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</si>
  <si>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</si>
  <si>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</si>
  <si>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</si>
  <si>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</si>
  <si>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</si>
  <si>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</si>
  <si>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</si>
  <si>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</si>
  <si>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</si>
  <si>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</si>
  <si>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</si>
  <si>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</si>
  <si>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</si>
  <si>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</si>
  <si>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</si>
  <si>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</si>
  <si>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</si>
  <si>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</si>
  <si>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</si>
  <si>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</si>
  <si>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</si>
  <si>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</si>
  <si>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</si>
  <si>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</si>
  <si>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</si>
  <si>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</si>
  <si>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</si>
  <si>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</si>
  <si>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</si>
  <si>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</si>
  <si>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</si>
  <si>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</si>
  <si>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</si>
  <si>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</si>
  <si>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</si>
  <si>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</si>
  <si>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</si>
  <si>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</si>
  <si>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</si>
  <si>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</si>
  <si>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</si>
  <si>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</si>
  <si>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</si>
  <si>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</si>
  <si>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</si>
  <si>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</si>
  <si>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</si>
  <si>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</si>
  <si>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</si>
  <si>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</si>
  <si>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</si>
  <si>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</si>
  <si>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</si>
  <si>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</si>
  <si>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</si>
  <si>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</si>
  <si>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</si>
  <si>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</si>
  <si>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</si>
  <si>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</si>
  <si>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</si>
  <si>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</si>
  <si>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</si>
  <si>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</si>
  <si>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</si>
  <si>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</si>
  <si>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</si>
  <si>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</si>
  <si>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</si>
  <si>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</si>
  <si>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</si>
  <si>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</si>
  <si>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</si>
  <si>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</si>
  <si>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</si>
  <si>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</si>
  <si>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</si>
  <si>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</si>
  <si>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</si>
  <si>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</si>
  <si>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</si>
  <si>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</si>
  <si>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</si>
  <si>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</si>
  <si>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</si>
  <si>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</si>
  <si>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</si>
  <si>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</si>
  <si>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</si>
  <si>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</si>
  <si>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</si>
  <si>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</si>
  <si>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</si>
  <si>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</si>
  <si>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</si>
  <si>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</si>
  <si>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</si>
  <si>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</si>
  <si>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</si>
  <si>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</si>
  <si>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</si>
  <si>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</si>
  <si>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</si>
  <si>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</si>
  <si>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</si>
  <si>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</si>
  <si>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</si>
  <si>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</si>
  <si>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</si>
  <si>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</si>
  <si>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</si>
  <si>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</si>
  <si>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</si>
  <si>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</si>
  <si>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</si>
  <si>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</si>
  <si>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</si>
  <si>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</si>
  <si>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</si>
  <si>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</si>
  <si>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</si>
  <si>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</si>
  <si>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</si>
  <si>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</si>
  <si>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</si>
  <si>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</si>
  <si>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</si>
  <si>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</si>
  <si>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</si>
  <si>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</si>
  <si>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</si>
  <si>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</si>
  <si>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</si>
  <si>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</si>
  <si>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</si>
  <si>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</si>
  <si>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</si>
  <si>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</si>
  <si>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</si>
  <si>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</si>
  <si>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</si>
  <si>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</si>
  <si>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</si>
  <si>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</si>
  <si>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</si>
  <si>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</si>
  <si>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</si>
  <si>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</si>
  <si>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</si>
  <si>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</si>
  <si>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</si>
  <si>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</si>
  <si>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</si>
  <si>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</si>
  <si>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</si>
  <si>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</si>
  <si>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</si>
  <si>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</si>
  <si>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</si>
  <si>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</si>
  <si>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</si>
  <si>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</si>
  <si>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</si>
  <si>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</si>
  <si>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</si>
  <si>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</si>
  <si>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</si>
  <si>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</si>
  <si>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</si>
  <si>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</si>
  <si>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</si>
  <si>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</si>
  <si>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</si>
  <si>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</si>
  <si>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</si>
  <si>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</si>
  <si>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</si>
  <si>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</si>
  <si>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</si>
  <si>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</si>
  <si>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</si>
  <si>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</si>
  <si>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</si>
  <si>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</si>
  <si>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</si>
  <si>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</si>
  <si>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</si>
  <si>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</si>
  <si>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</si>
  <si>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</si>
  <si>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</si>
  <si>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</si>
  <si>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</si>
  <si>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</si>
  <si>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</si>
  <si>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</si>
  <si>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</si>
  <si>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</si>
  <si>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</si>
  <si>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</si>
  <si>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</si>
  <si>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</si>
  <si>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</si>
  <si>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</si>
  <si>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</si>
  <si>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</si>
  <si>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</si>
  <si>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</si>
  <si>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</si>
  <si>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</si>
  <si>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</si>
  <si>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</si>
  <si>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</si>
  <si>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</si>
  <si>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</si>
  <si>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</si>
  <si>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</si>
  <si>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</si>
  <si>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</si>
  <si>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</si>
  <si>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</si>
  <si>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</si>
  <si>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</si>
  <si>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</si>
  <si>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</si>
  <si>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</si>
  <si>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</si>
  <si>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</si>
  <si>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</si>
  <si>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</si>
  <si>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</si>
  <si>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</si>
  <si>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</si>
  <si>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</si>
  <si>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</si>
  <si>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</si>
  <si>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</si>
  <si>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</si>
  <si>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</si>
  <si>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</si>
  <si>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</si>
  <si>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</si>
  <si>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</si>
  <si>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</si>
  <si>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</si>
  <si>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</si>
  <si>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</si>
  <si>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</si>
  <si>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</si>
  <si>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</si>
  <si>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</si>
  <si>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</si>
  <si>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</si>
  <si>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</si>
  <si>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</si>
  <si>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</si>
  <si>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</si>
  <si>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</si>
  <si>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</si>
  <si>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</si>
  <si>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</si>
  <si>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</si>
  <si>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</si>
  <si>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</si>
  <si>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</si>
  <si>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</si>
  <si>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</si>
  <si>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</si>
  <si>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</si>
  <si>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</si>
  <si>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</si>
  <si>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</si>
  <si>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</si>
  <si>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</si>
  <si>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</si>
  <si>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</si>
  <si>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</si>
  <si>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</si>
  <si>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</si>
  <si>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</si>
  <si>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</si>
  <si>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</si>
  <si>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</si>
  <si>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</si>
  <si>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</si>
  <si>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</si>
  <si>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</si>
  <si>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</si>
  <si>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</si>
  <si>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</si>
  <si>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</si>
  <si>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</si>
  <si>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</si>
  <si>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</si>
  <si>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</si>
  <si>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</si>
  <si>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</si>
  <si>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</si>
  <si>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</si>
  <si>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</si>
  <si>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</si>
  <si>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</si>
  <si>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</si>
  <si>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</si>
  <si>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</si>
  <si>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</si>
  <si>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</si>
  <si>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</si>
  <si>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</si>
  <si>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</si>
  <si>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</si>
  <si>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</si>
  <si>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</si>
  <si>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</si>
  <si>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</si>
  <si>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</si>
  <si>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</si>
  <si>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</si>
  <si>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</si>
  <si>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</si>
  <si>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</si>
  <si>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</si>
  <si>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</si>
  <si>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</si>
  <si>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</si>
  <si>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</si>
  <si>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</si>
  <si>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</si>
  <si>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</si>
  <si>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</si>
  <si>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</si>
  <si>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</si>
  <si>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</si>
  <si>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</si>
  <si>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</si>
  <si>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</si>
  <si>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</si>
  <si>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</si>
  <si>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</si>
  <si>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</si>
  <si>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</si>
  <si>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</si>
  <si>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</si>
  <si>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</si>
  <si>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</si>
  <si>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</si>
  <si>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</si>
  <si>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</si>
  <si>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</si>
  <si>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</si>
  <si>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</si>
  <si>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</si>
  <si>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</si>
  <si>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</si>
  <si>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</si>
  <si>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</si>
  <si>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</si>
  <si>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</si>
  <si>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</si>
  <si>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</si>
  <si>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</si>
  <si>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</si>
  <si>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</si>
  <si>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</si>
  <si>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</si>
  <si>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</si>
  <si>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</si>
  <si>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</si>
  <si>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</si>
  <si>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</si>
  <si>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</si>
  <si>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</si>
  <si>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</si>
  <si>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</si>
  <si>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</si>
  <si>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</si>
  <si>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</si>
  <si>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</si>
  <si>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</si>
  <si>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</si>
  <si>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</si>
  <si>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</si>
  <si>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</si>
  <si>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</si>
  <si>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</si>
  <si>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</si>
  <si>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</si>
  <si>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</si>
  <si>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</si>
  <si>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</si>
  <si>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</si>
  <si>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</si>
  <si>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</si>
  <si>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</si>
  <si>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</si>
  <si>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</si>
  <si>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</si>
  <si>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</si>
  <si>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</si>
  <si>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</si>
  <si>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</si>
  <si>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</si>
  <si>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</si>
  <si>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</si>
  <si>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</si>
  <si>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</si>
  <si>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</si>
  <si>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</si>
  <si>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</si>
  <si>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</si>
  <si>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</si>
  <si>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</si>
  <si>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</si>
  <si>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</si>
  <si>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</si>
  <si>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</si>
  <si>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</si>
  <si>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</si>
  <si>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</si>
  <si>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</si>
  <si>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</si>
  <si>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</si>
  <si>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</si>
  <si>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</si>
  <si>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</si>
  <si>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</si>
  <si>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</si>
  <si>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</si>
  <si>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</si>
  <si>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</si>
  <si>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</si>
  <si>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</si>
  <si>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</si>
  <si>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</si>
  <si>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</si>
  <si>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</si>
  <si>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</si>
  <si>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</si>
  <si>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</si>
  <si>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</si>
  <si>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</si>
  <si>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</si>
  <si>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</si>
  <si>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</si>
  <si>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</si>
  <si>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</si>
  <si>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</si>
  <si>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</si>
  <si>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</si>
  <si>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</si>
  <si>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</si>
  <si>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</si>
  <si>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</si>
  <si>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</si>
  <si>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</si>
  <si>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</si>
  <si>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</si>
  <si>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</si>
  <si>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</si>
  <si>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</si>
  <si>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</si>
  <si>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</si>
  <si>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</si>
  <si>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</si>
  <si>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</si>
  <si>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</si>
  <si>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</si>
  <si>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</si>
  <si>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</si>
  <si>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</si>
  <si>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</si>
  <si>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</si>
  <si>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</si>
  <si>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</si>
  <si>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</si>
  <si>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</si>
  <si>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</si>
  <si>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</si>
  <si>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</si>
  <si>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</si>
  <si>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</si>
  <si>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</si>
  <si>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</si>
  <si>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</si>
  <si>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</si>
  <si>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</si>
  <si>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</si>
  <si>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</si>
  <si>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</si>
  <si>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</si>
  <si>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</si>
  <si>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</si>
  <si>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</si>
  <si>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</si>
  <si>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</si>
  <si>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</si>
  <si>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</si>
  <si>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</si>
  <si>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</si>
  <si>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</si>
  <si>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</si>
  <si>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</si>
  <si>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</si>
  <si>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</si>
  <si>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</si>
  <si>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</si>
  <si>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</si>
  <si>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</si>
  <si>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</si>
  <si>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</si>
  <si>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</si>
  <si>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</si>
  <si>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</si>
  <si>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</si>
  <si>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</si>
  <si>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</si>
  <si>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</si>
  <si>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</si>
  <si>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</si>
  <si>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</si>
  <si>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</si>
  <si>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</si>
  <si>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</si>
  <si>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</si>
  <si>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</si>
  <si>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</si>
  <si>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</si>
  <si>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</si>
  <si>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</si>
  <si>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</si>
  <si>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</si>
  <si>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</si>
  <si>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</si>
  <si>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</si>
  <si>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</si>
  <si>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</si>
  <si>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</si>
  <si>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</si>
  <si>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</si>
  <si>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</si>
  <si>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</si>
  <si>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</si>
  <si>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</si>
  <si>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</si>
  <si>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</si>
  <si>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</si>
  <si>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</si>
  <si>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</si>
  <si>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</si>
  <si>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</si>
  <si>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</si>
  <si>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</si>
  <si>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</si>
  <si>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</si>
  <si>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</si>
  <si>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</si>
  <si>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</si>
  <si>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</si>
  <si>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</si>
  <si>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</si>
  <si>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</si>
  <si>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</si>
  <si>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</si>
  <si>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</si>
  <si>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</si>
  <si>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</si>
  <si>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</si>
  <si>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</si>
  <si>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</si>
  <si>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</si>
  <si>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</si>
  <si>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</si>
  <si>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</si>
  <si>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</si>
  <si>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</si>
  <si>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</si>
  <si>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</si>
  <si>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</si>
  <si>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</si>
  <si>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</si>
  <si>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</si>
  <si>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</si>
  <si>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</si>
  <si>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</si>
  <si>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</si>
  <si>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</si>
  <si>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</si>
  <si>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</si>
  <si>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</si>
  <si>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</si>
  <si>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</si>
  <si>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</si>
  <si>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</si>
  <si>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</si>
  <si>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</si>
  <si>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</si>
  <si>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</si>
  <si>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</si>
  <si>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</si>
  <si>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</si>
  <si>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</si>
  <si>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</si>
  <si>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</si>
  <si>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</si>
  <si>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</si>
  <si>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</si>
  <si>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</si>
  <si>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</si>
  <si>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</si>
  <si>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</si>
  <si>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</si>
  <si>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</si>
  <si>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</si>
  <si>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</si>
  <si>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</si>
  <si>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</si>
  <si>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</si>
  <si>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</si>
  <si>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</si>
  <si>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</si>
  <si>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</si>
  <si>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</si>
  <si>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</si>
  <si>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</si>
  <si>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</si>
  <si>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</si>
  <si>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</si>
  <si>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</si>
  <si>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</si>
  <si>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</si>
  <si>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</si>
  <si>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</si>
  <si>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</si>
  <si>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</si>
  <si>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</si>
  <si>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</si>
  <si>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</si>
  <si>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</si>
  <si>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</si>
  <si>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</si>
  <si>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</si>
  <si>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</si>
  <si>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</si>
  <si>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</si>
  <si>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</si>
  <si>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</si>
  <si>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</si>
  <si>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</si>
  <si>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</si>
  <si>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</si>
  <si>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</si>
  <si>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</si>
  <si>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</si>
  <si>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</si>
  <si>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</si>
  <si>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</si>
  <si>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</si>
  <si>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</si>
  <si>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</si>
  <si>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</si>
  <si>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</si>
  <si>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</si>
  <si>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</si>
  <si>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</si>
  <si>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</si>
  <si>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</si>
  <si>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</si>
  <si>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</si>
  <si>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</si>
  <si>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</si>
  <si>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</si>
  <si>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</si>
  <si>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</si>
  <si>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</si>
  <si>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</si>
  <si>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</si>
  <si>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</si>
  <si>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</si>
  <si>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</si>
  <si>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</si>
  <si>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</si>
  <si>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</si>
  <si>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</si>
  <si>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</si>
  <si>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</si>
  <si>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</si>
  <si>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</si>
  <si>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</si>
  <si>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</si>
  <si>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</si>
  <si>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</si>
  <si>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</si>
  <si>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</si>
  <si>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</si>
  <si>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</si>
  <si>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</si>
  <si>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</si>
  <si>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</si>
  <si>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</si>
  <si>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</si>
  <si>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</si>
  <si>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</si>
  <si>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</si>
  <si>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</si>
  <si>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</si>
  <si>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</si>
  <si>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</si>
  <si>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</si>
  <si>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</si>
  <si>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</si>
  <si>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</si>
  <si>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</si>
  <si>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</si>
  <si>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</si>
  <si>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</si>
  <si>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</si>
  <si>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</si>
  <si>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</si>
  <si>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</si>
  <si>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</si>
  <si>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</si>
  <si>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</si>
  <si>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</si>
  <si>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</si>
  <si>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</si>
  <si>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</si>
  <si>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</si>
  <si>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</si>
  <si>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</si>
  <si>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</si>
  <si>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</si>
  <si>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</si>
  <si>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</si>
  <si>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</si>
  <si>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</si>
  <si>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</si>
  <si>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</si>
  <si>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</si>
  <si>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</si>
  <si>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</si>
  <si>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</si>
  <si>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</si>
  <si>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</si>
  <si>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</si>
  <si>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</si>
  <si>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</si>
  <si>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</si>
  <si>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</si>
  <si>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</si>
  <si>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</si>
  <si>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</si>
  <si>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</si>
  <si>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</si>
  <si>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</si>
  <si>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</si>
  <si>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</si>
  <si>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</si>
  <si>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</si>
  <si>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</si>
  <si>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</si>
  <si>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</si>
  <si>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</si>
  <si>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</si>
  <si>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</si>
  <si>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</si>
  <si>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</si>
  <si>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</si>
  <si>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</si>
  <si>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</si>
  <si>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</si>
  <si>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</si>
  <si>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</si>
  <si>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</si>
  <si>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</si>
  <si>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</si>
  <si>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</si>
  <si>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</si>
  <si>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</si>
  <si>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</si>
  <si>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</si>
  <si>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</si>
  <si>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</si>
  <si>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</si>
  <si>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</si>
  <si>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</si>
  <si>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</si>
  <si>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</si>
  <si>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</si>
  <si>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</si>
  <si>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</si>
  <si>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</si>
  <si>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</si>
  <si>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</si>
  <si>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</si>
  <si>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</si>
  <si>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</si>
  <si>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</si>
  <si>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</si>
  <si>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</si>
  <si>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</si>
  <si>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</si>
  <si>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</si>
  <si>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</si>
  <si>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</si>
  <si>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</si>
  <si>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</si>
  <si>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</si>
  <si>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</si>
  <si>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</si>
  <si>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</si>
  <si>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</si>
  <si>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</si>
  <si>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</si>
  <si>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</si>
  <si>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</si>
  <si>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</si>
  <si>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</si>
  <si>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</si>
  <si>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</si>
  <si>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</si>
  <si>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</si>
  <si>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</si>
  <si>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</si>
  <si>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</si>
  <si>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</si>
  <si>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</si>
  <si>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</si>
  <si>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</si>
  <si>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</si>
  <si>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</si>
  <si>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</si>
  <si>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</si>
  <si>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</si>
  <si>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</si>
  <si>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</si>
  <si>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</si>
  <si>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</si>
  <si>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</si>
  <si>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</si>
  <si>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</si>
  <si>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</si>
  <si>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</si>
  <si>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</si>
  <si>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</si>
  <si>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</si>
  <si>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</si>
  <si>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</si>
  <si>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</si>
  <si>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</si>
  <si>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</si>
  <si>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</si>
  <si>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</si>
  <si>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</si>
  <si>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</si>
  <si>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</si>
  <si>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</si>
  <si>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</si>
  <si>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</si>
  <si>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</si>
  <si>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</si>
  <si>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</si>
  <si>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</si>
  <si>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</si>
  <si>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</si>
  <si>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</si>
  <si>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</si>
  <si>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</si>
  <si>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</si>
  <si>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</si>
  <si>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</si>
  <si>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</si>
  <si>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</si>
  <si>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</si>
  <si>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</si>
  <si>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</si>
  <si>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</si>
  <si>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</si>
  <si>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</si>
  <si>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</si>
  <si>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</si>
  <si>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</si>
  <si>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</si>
  <si>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</si>
  <si>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</si>
  <si>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</si>
  <si>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</si>
  <si>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</si>
  <si>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</si>
  <si>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</si>
  <si>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</si>
  <si>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</si>
  <si>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</si>
  <si>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</si>
  <si>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</si>
  <si>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</si>
  <si>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</si>
  <si>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</si>
  <si>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</si>
  <si>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</si>
  <si>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</si>
  <si>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</si>
  <si>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</si>
  <si>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</si>
  <si>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</si>
  <si>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</si>
  <si>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</si>
  <si>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</si>
  <si>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</si>
  <si>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</si>
  <si>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</si>
  <si>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</si>
  <si>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</si>
  <si>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</si>
  <si>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</si>
  <si>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</si>
  <si>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</si>
  <si>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</si>
  <si>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</si>
  <si>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</si>
  <si>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</si>
  <si>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</si>
  <si>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</si>
  <si>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</si>
  <si>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</si>
  <si>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</si>
  <si>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</si>
  <si>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</si>
  <si>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</si>
  <si>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</si>
  <si>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</si>
  <si>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</si>
  <si>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</si>
  <si>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</si>
  <si>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</si>
  <si>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</si>
  <si>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</si>
  <si>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</si>
  <si>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</si>
  <si>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</si>
  <si>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</si>
  <si>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</si>
  <si>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</si>
  <si>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</si>
  <si>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</si>
  <si>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</si>
  <si>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</si>
  <si>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</si>
  <si>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</si>
  <si>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</si>
  <si>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</si>
  <si>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</si>
  <si>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</si>
  <si>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</si>
  <si>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</si>
  <si>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</si>
  <si>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</si>
  <si>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</si>
  <si>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</si>
  <si>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</si>
  <si>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</si>
  <si>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</si>
  <si>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</si>
  <si>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</si>
  <si>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</si>
  <si>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</si>
  <si>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</si>
  <si>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</si>
  <si>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</si>
  <si>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</si>
  <si>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</si>
  <si>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</si>
  <si>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</si>
  <si>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</si>
  <si>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</si>
  <si>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</si>
  <si>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</si>
  <si>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</si>
  <si>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</si>
  <si>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</si>
  <si>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</si>
  <si>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</si>
  <si>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</si>
  <si>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</si>
  <si>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</si>
  <si>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</si>
  <si>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</si>
  <si>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</si>
  <si>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</si>
  <si>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</si>
  <si>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</si>
  <si>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</si>
  <si>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</si>
  <si>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</si>
  <si>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</si>
  <si>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</si>
  <si>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</si>
  <si>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</si>
  <si>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</si>
  <si>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</si>
  <si>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</si>
  <si>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</si>
  <si>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</si>
  <si>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</si>
  <si>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</si>
  <si>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</si>
  <si>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</si>
  <si>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</si>
  <si>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</si>
  <si>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</si>
  <si>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</si>
  <si>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</si>
  <si>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</si>
  <si>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</si>
  <si>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</si>
  <si>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</si>
  <si>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</si>
  <si>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</si>
  <si>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</si>
  <si>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</si>
  <si>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</si>
  <si>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</si>
  <si>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</si>
  <si>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</si>
  <si>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</si>
  <si>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</si>
  <si>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</si>
  <si>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</si>
  <si>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</si>
  <si>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</si>
  <si>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</si>
  <si>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</si>
  <si>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</si>
  <si>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</si>
  <si>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</si>
  <si>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</si>
  <si>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</si>
  <si>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</si>
  <si>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</si>
  <si>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</si>
  <si>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</si>
  <si>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</si>
  <si>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</si>
  <si>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</si>
  <si>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</si>
  <si>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</si>
  <si>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</si>
  <si>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</si>
  <si>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</si>
  <si>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</si>
  <si>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</si>
  <si>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</si>
  <si>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</si>
  <si>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</si>
  <si>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</si>
  <si>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</si>
  <si>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</si>
  <si>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</si>
  <si>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</si>
  <si>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</si>
  <si>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</si>
  <si>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</si>
  <si>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</si>
  <si>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</si>
  <si>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</si>
  <si>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</si>
  <si>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</si>
  <si>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</si>
  <si>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</si>
  <si>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</si>
  <si>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</si>
  <si>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</si>
  <si>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</si>
  <si>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</si>
  <si>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</si>
  <si>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</si>
  <si>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</si>
  <si>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</si>
  <si>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</si>
  <si>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</si>
  <si>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</si>
  <si>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</si>
  <si>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</si>
  <si>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</si>
  <si>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</si>
  <si>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</si>
  <si>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</si>
  <si>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</si>
  <si>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</si>
  <si>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</si>
  <si>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</si>
  <si>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</si>
  <si>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</si>
  <si>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</si>
  <si>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</si>
  <si>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</si>
  <si>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</si>
  <si>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</si>
  <si>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</si>
  <si>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</si>
  <si>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</si>
  <si>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</si>
  <si>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</si>
  <si>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</si>
  <si>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</si>
  <si>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</si>
  <si>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</si>
  <si>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</si>
  <si>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</si>
  <si>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</si>
  <si>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</si>
  <si>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</si>
  <si>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</si>
  <si>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</si>
  <si>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</si>
  <si>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</si>
  <si>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</si>
  <si>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</si>
  <si>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</si>
  <si>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</si>
  <si>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</si>
  <si>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</si>
  <si>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</si>
  <si>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</si>
  <si>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</si>
  <si>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</si>
  <si>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</si>
  <si>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</si>
  <si>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</si>
  <si>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</si>
  <si>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</si>
  <si>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</si>
  <si>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</si>
  <si>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</si>
  <si>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</si>
  <si>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</si>
  <si>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</si>
  <si>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</si>
  <si>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</si>
  <si>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</si>
  <si>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</si>
  <si>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</si>
  <si>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</si>
  <si>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</si>
  <si>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</si>
  <si>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</si>
  <si>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</si>
  <si>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</si>
  <si>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</si>
  <si>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</si>
  <si>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</si>
  <si>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</si>
  <si>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</si>
  <si>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</si>
  <si>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</si>
  <si>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</si>
  <si>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</si>
  <si>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</si>
  <si>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</si>
  <si>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</si>
  <si>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</si>
  <si>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</si>
  <si>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</si>
  <si>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</si>
  <si>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</si>
  <si>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</si>
  <si>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</si>
  <si>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</si>
  <si>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</si>
  <si>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</si>
  <si>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</si>
  <si>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</si>
  <si>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</si>
  <si>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</si>
  <si>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</si>
  <si>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</si>
  <si>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</si>
  <si>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</si>
  <si>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</si>
  <si>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</si>
  <si>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</si>
  <si>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</si>
  <si>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</si>
  <si>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</si>
  <si>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</si>
  <si>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</si>
  <si>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</si>
  <si>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</si>
  <si>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</si>
  <si>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</si>
  <si>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</si>
  <si>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</si>
  <si>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</si>
  <si>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</si>
  <si>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</si>
  <si>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</si>
  <si>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</si>
  <si>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</si>
  <si>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</si>
  <si>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</si>
  <si>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</si>
  <si>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</si>
  <si>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</si>
  <si>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</si>
  <si>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</si>
  <si>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</si>
  <si>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</si>
  <si>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</si>
  <si>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</si>
  <si>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</si>
  <si>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</si>
  <si>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</si>
  <si>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</si>
  <si>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</si>
  <si>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</si>
  <si>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</si>
  <si>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</si>
  <si>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</si>
  <si>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</si>
  <si>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</si>
  <si>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</si>
  <si>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</si>
  <si>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</si>
  <si>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</si>
  <si>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</si>
  <si>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</si>
  <si>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</si>
  <si>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</si>
  <si>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</si>
  <si>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</si>
  <si>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</si>
  <si>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</si>
  <si>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</si>
  <si>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</si>
  <si>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</si>
  <si>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</si>
  <si>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</si>
  <si>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</si>
  <si>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</si>
  <si>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</si>
  <si>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</si>
  <si>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</si>
  <si>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</si>
  <si>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</si>
  <si>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</si>
  <si>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</si>
  <si>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</si>
  <si>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</si>
  <si>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</si>
  <si>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</si>
  <si>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</si>
  <si>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</si>
  <si>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</si>
  <si>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</si>
  <si>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</si>
  <si>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</si>
  <si>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</si>
  <si>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</si>
  <si>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</si>
  <si>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</si>
  <si>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</si>
  <si>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</si>
  <si>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</si>
  <si>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</si>
  <si>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</si>
  <si>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</si>
  <si>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</si>
  <si>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</si>
  <si>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</si>
  <si>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</si>
  <si>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</si>
  <si>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</si>
  <si>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</si>
  <si>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</si>
  <si>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</si>
  <si>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</si>
  <si>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</si>
  <si>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</si>
  <si>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</si>
  <si>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</si>
  <si>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</si>
  <si>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</si>
  <si>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</si>
  <si>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</si>
  <si>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</si>
  <si>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</si>
  <si>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</si>
  <si>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</si>
  <si>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</si>
  <si>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</si>
  <si>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</si>
  <si>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</si>
  <si>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</si>
  <si>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</si>
  <si>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</si>
  <si>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</si>
  <si>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</si>
  <si>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</si>
  <si>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</si>
  <si>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</si>
  <si>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</si>
  <si>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</si>
  <si>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</si>
  <si>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</si>
  <si>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</si>
  <si>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</si>
  <si>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</si>
  <si>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</si>
  <si>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</si>
  <si>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</si>
  <si>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</si>
  <si>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</si>
  <si>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</si>
  <si>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</si>
  <si>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</si>
  <si>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</si>
  <si>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</si>
  <si>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</si>
  <si>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</si>
  <si>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</si>
  <si>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</si>
  <si>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</si>
  <si>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</si>
  <si>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</si>
  <si>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</si>
  <si>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</si>
  <si>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</si>
  <si>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</si>
  <si>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</si>
  <si>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</si>
  <si>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</si>
  <si>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</si>
  <si>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</si>
  <si>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</si>
  <si>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</si>
  <si>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</si>
  <si>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</si>
  <si>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</si>
  <si>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</si>
  <si>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</si>
  <si>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</si>
  <si>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</si>
  <si>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</si>
  <si>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</si>
  <si>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</si>
  <si>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</si>
  <si>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</si>
  <si>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</si>
  <si>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</si>
  <si>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</si>
  <si>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</si>
  <si>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</si>
  <si>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</si>
  <si>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</si>
  <si>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</si>
  <si>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</si>
  <si>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</si>
  <si>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</si>
  <si>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</si>
  <si>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</si>
  <si>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</si>
  <si>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</si>
  <si>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</si>
  <si>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</si>
  <si>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</si>
  <si>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</si>
  <si>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</si>
  <si>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</si>
  <si>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</si>
  <si>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</si>
  <si>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</si>
  <si>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</si>
  <si>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</si>
  <si>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</si>
  <si>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</si>
  <si>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</si>
  <si>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</si>
  <si>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</si>
  <si>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</si>
  <si>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</si>
  <si>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</si>
  <si>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</si>
  <si>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</si>
  <si>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</si>
  <si>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</si>
  <si>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</si>
  <si>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</si>
  <si>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</si>
  <si>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</si>
  <si>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</si>
  <si>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</si>
  <si>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</si>
  <si>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</si>
  <si>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</si>
  <si>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</si>
  <si>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</si>
  <si>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</si>
  <si>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</si>
  <si>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</si>
  <si>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</si>
  <si>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</si>
  <si>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</si>
  <si>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</si>
  <si>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</si>
  <si>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</si>
  <si>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</si>
  <si>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</si>
  <si>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</si>
  <si>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</si>
  <si>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</si>
  <si>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</si>
  <si>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</si>
  <si>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</si>
  <si>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</si>
  <si>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</si>
  <si>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</si>
  <si>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</si>
  <si>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</si>
  <si>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</si>
  <si>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</si>
  <si>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</si>
  <si>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</si>
  <si>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</si>
  <si>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</si>
  <si>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</si>
  <si>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</si>
  <si>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</si>
  <si>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</si>
  <si>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</si>
  <si>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</si>
  <si>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</si>
  <si>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</si>
  <si>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</si>
  <si>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</si>
  <si>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</si>
  <si>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</si>
  <si>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</si>
  <si>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</si>
  <si>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</si>
  <si>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</si>
  <si>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</si>
  <si>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</si>
  <si>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</si>
  <si>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</si>
  <si>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</si>
  <si>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</si>
  <si>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</si>
  <si>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</si>
  <si>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</si>
  <si>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</si>
  <si>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</si>
  <si>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</si>
  <si>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</si>
  <si>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</si>
  <si>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</si>
  <si>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</si>
  <si>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</si>
  <si>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</si>
  <si>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</si>
  <si>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</si>
  <si>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</si>
  <si>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</si>
  <si>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</si>
  <si>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</si>
  <si>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</si>
  <si>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</si>
  <si>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</si>
  <si>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</si>
  <si>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</si>
  <si>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</si>
  <si>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</si>
  <si>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</si>
  <si>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</si>
  <si>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</si>
  <si>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</si>
  <si>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</si>
  <si>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</si>
  <si>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</si>
  <si>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</si>
  <si>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</si>
  <si>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</si>
  <si>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</si>
  <si>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</si>
  <si>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</si>
  <si>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</si>
  <si>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</si>
  <si>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</si>
  <si>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</si>
  <si>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</si>
  <si>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</si>
  <si>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</si>
  <si>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</si>
  <si>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</si>
  <si>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</si>
  <si>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</si>
  <si>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</si>
  <si>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</si>
  <si>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</si>
  <si>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</si>
  <si>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</si>
  <si>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</si>
  <si>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</si>
  <si>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</si>
  <si>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</si>
  <si>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</si>
  <si>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</si>
  <si>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</si>
  <si>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</si>
  <si>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</si>
  <si>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</si>
  <si>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</si>
  <si>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</si>
  <si>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</si>
  <si>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</si>
  <si>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</si>
  <si>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</si>
  <si>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</si>
  <si>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</si>
  <si>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</si>
  <si>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</si>
  <si>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</si>
  <si>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</si>
  <si>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</si>
  <si>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</si>
  <si>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</si>
  <si>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</si>
  <si>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</si>
  <si>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</si>
  <si>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</si>
  <si>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</si>
  <si>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</si>
  <si>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</si>
  <si>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</si>
  <si>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</si>
  <si>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</si>
  <si>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</si>
  <si>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</si>
  <si>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</si>
  <si>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</si>
  <si>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</si>
  <si>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</si>
  <si>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</si>
  <si>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</si>
  <si>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</si>
  <si>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</si>
  <si>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</si>
  <si>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</si>
  <si>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</si>
  <si>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</si>
  <si>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</si>
  <si>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</si>
  <si>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</si>
  <si>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</si>
  <si>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</si>
  <si>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</si>
  <si>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</si>
  <si>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</si>
  <si>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</si>
  <si>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</si>
  <si>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</si>
  <si>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</si>
  <si>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</si>
  <si>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</si>
  <si>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</si>
  <si>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</si>
  <si>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</si>
  <si>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</si>
  <si>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</si>
  <si>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</si>
  <si>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</si>
  <si>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</si>
  <si>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</si>
  <si>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</si>
  <si>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</si>
  <si>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</si>
  <si>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</si>
  <si>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</si>
  <si>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</si>
  <si>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</si>
  <si>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</si>
  <si>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</si>
  <si>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</si>
  <si>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</si>
  <si>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</si>
  <si>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</si>
  <si>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</si>
  <si>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</si>
  <si>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</si>
  <si>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</si>
  <si>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</si>
  <si>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</si>
  <si>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</si>
  <si>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</si>
  <si>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</si>
  <si>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</si>
  <si>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</si>
  <si>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</si>
  <si>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</si>
  <si>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</si>
  <si>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</si>
  <si>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</si>
  <si>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</si>
  <si>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</si>
  <si>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</si>
  <si>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</si>
  <si>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</si>
  <si>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</si>
  <si>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</si>
  <si>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</si>
  <si>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</si>
  <si>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</si>
  <si>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</si>
  <si>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</si>
  <si>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</si>
  <si>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</si>
  <si>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</si>
  <si>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</si>
  <si>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</si>
  <si>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</si>
  <si>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</si>
  <si>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</si>
  <si>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</si>
  <si>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</si>
  <si>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</si>
  <si>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</si>
  <si>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</si>
  <si>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</si>
  <si>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</si>
  <si>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</si>
  <si>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</si>
  <si>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</si>
  <si>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</si>
  <si>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</si>
  <si>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</si>
  <si>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</si>
  <si>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</si>
  <si>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</si>
  <si>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</si>
  <si>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</si>
  <si>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</si>
  <si>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</si>
  <si>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</si>
  <si>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</si>
  <si>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</si>
  <si>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</si>
  <si>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</si>
  <si>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</si>
  <si>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</si>
  <si>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</si>
  <si>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</si>
  <si>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</si>
  <si>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</si>
  <si>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</si>
  <si>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</si>
  <si>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</si>
  <si>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</si>
  <si>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</si>
  <si>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</si>
  <si>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</si>
  <si>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</si>
  <si>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</si>
  <si>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</si>
  <si>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</si>
  <si>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</si>
  <si>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</si>
  <si>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</si>
  <si>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</si>
  <si>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</si>
  <si>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</si>
  <si>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</si>
  <si>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</si>
  <si>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</si>
  <si>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</si>
  <si>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</si>
  <si>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</si>
  <si>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</si>
  <si>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</si>
  <si>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</si>
  <si>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</si>
  <si>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</si>
  <si>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</si>
  <si>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</si>
  <si>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</si>
  <si>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</si>
  <si>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</si>
  <si>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</si>
  <si>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</si>
  <si>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</si>
  <si>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</si>
  <si>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</si>
  <si>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</si>
  <si>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</si>
  <si>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</si>
  <si>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</si>
  <si>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</si>
  <si>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</si>
  <si>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</si>
  <si>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</si>
  <si>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</si>
  <si>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</si>
  <si>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</si>
  <si>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</si>
  <si>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</si>
  <si>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</si>
  <si>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</si>
  <si>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</si>
  <si>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</si>
  <si>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</si>
  <si>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</si>
  <si>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</si>
  <si>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</si>
  <si>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</si>
  <si>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</si>
  <si>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</si>
  <si>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</si>
  <si>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</si>
  <si>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</si>
  <si>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</si>
  <si>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</si>
  <si>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</si>
  <si>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</si>
  <si>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</si>
  <si>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</si>
  <si>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</si>
  <si>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</si>
  <si>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</si>
  <si>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</si>
  <si>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</si>
  <si>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</si>
  <si>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</si>
  <si>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</si>
  <si>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</si>
  <si>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</si>
  <si>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</si>
  <si>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</si>
  <si>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</si>
  <si>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</si>
  <si>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</si>
  <si>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</si>
  <si>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</si>
  <si>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</si>
  <si>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</si>
  <si>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</si>
  <si>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</si>
  <si>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</si>
  <si>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</si>
  <si>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</si>
  <si>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</si>
  <si>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</si>
  <si>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</si>
  <si>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</si>
  <si>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</si>
  <si>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</si>
  <si>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</si>
  <si>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</si>
  <si>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</si>
  <si>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</si>
  <si>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</si>
  <si>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</si>
  <si>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</si>
  <si>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</si>
  <si>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</si>
  <si>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</si>
  <si>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</si>
  <si>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</si>
  <si>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</si>
  <si>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</si>
  <si>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</si>
  <si>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</si>
  <si>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</si>
  <si>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</si>
  <si>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</si>
  <si>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</si>
  <si>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</si>
  <si>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</si>
  <si>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</si>
  <si>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</si>
  <si>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</si>
  <si>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</si>
  <si>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</si>
  <si>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</si>
  <si>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</si>
  <si>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</si>
  <si>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</si>
  <si>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</si>
  <si>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</si>
  <si>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</si>
  <si>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</si>
  <si>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</si>
  <si>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</si>
  <si>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</si>
  <si>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</si>
  <si>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</si>
  <si>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</si>
  <si>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</si>
  <si>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</si>
  <si>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</si>
  <si>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</si>
  <si>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</si>
  <si>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</si>
  <si>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</si>
  <si>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</si>
  <si>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</si>
  <si>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</si>
  <si>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</si>
  <si>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</si>
  <si>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</si>
  <si>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</si>
  <si>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</si>
  <si>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</si>
  <si>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</si>
  <si>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</si>
  <si>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</si>
  <si>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</si>
  <si>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</si>
  <si>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</si>
  <si>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</si>
  <si>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</si>
  <si>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</si>
  <si>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</si>
  <si>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</si>
  <si>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</si>
  <si>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</si>
  <si>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</si>
  <si>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</si>
  <si>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</si>
  <si>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</si>
  <si>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</si>
  <si>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</si>
  <si>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</si>
  <si>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</si>
  <si>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</si>
  <si>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</si>
  <si>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</si>
  <si>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</si>
  <si>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</si>
  <si>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</si>
  <si>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</si>
  <si>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</si>
  <si>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</si>
  <si>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</si>
  <si>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</si>
  <si>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</si>
  <si>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</si>
  <si>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</si>
  <si>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</si>
  <si>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</si>
  <si>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</si>
  <si>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</si>
  <si>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</si>
  <si>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</si>
  <si>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</si>
  <si>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</si>
  <si>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</si>
  <si>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</si>
  <si>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</si>
  <si>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</si>
  <si>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</si>
  <si>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</si>
  <si>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</si>
  <si>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</si>
  <si>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</si>
  <si>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</si>
  <si>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</si>
  <si>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</si>
  <si>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</si>
  <si>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</si>
  <si>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</si>
  <si>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</si>
  <si>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</si>
  <si>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</si>
  <si>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</si>
  <si>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</si>
  <si>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</si>
  <si>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</si>
  <si>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</si>
  <si>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</si>
  <si>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</si>
  <si>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</si>
  <si>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</si>
  <si>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</si>
  <si>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</si>
  <si>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</si>
  <si>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</si>
  <si>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</si>
  <si>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</si>
  <si>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</si>
  <si>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</si>
  <si>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</si>
  <si>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</si>
  <si>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</si>
  <si>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</si>
  <si>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</si>
  <si>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</si>
  <si>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</si>
  <si>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</si>
  <si>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</si>
  <si>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</si>
  <si>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</si>
  <si>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</si>
  <si>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</si>
  <si>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</si>
  <si>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</si>
  <si>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</si>
  <si>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</si>
  <si>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</si>
  <si>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</si>
  <si>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</si>
  <si>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</si>
  <si>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</si>
  <si>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</si>
  <si>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</si>
  <si>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</si>
  <si>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</si>
  <si>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</si>
  <si>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</si>
  <si>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</si>
  <si>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</si>
  <si>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</si>
  <si>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</si>
  <si>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</si>
  <si>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</si>
  <si>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</si>
  <si>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</si>
  <si>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</si>
  <si>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</si>
  <si>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</si>
  <si>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</si>
  <si>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</si>
  <si>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</si>
  <si>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</si>
  <si>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</si>
  <si>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</si>
  <si>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</si>
  <si>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</si>
  <si>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</si>
  <si>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</si>
  <si>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</si>
  <si>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</si>
  <si>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</si>
  <si>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</si>
  <si>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</si>
  <si>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</si>
  <si>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</si>
  <si>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</si>
  <si>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</si>
  <si>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</si>
  <si>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</si>
  <si>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</si>
  <si>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</si>
  <si>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</si>
  <si>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</si>
  <si>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</si>
  <si>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</si>
  <si>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</si>
  <si>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</si>
  <si>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</si>
  <si>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</si>
  <si>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</si>
  <si>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</si>
  <si>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</si>
  <si>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</si>
  <si>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</si>
  <si>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</si>
  <si>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</si>
  <si>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</si>
  <si>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</si>
  <si>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</si>
  <si>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</si>
  <si>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</si>
  <si>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</si>
  <si>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</si>
  <si>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</si>
  <si>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</si>
  <si>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</si>
  <si>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</si>
  <si>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</si>
  <si>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</si>
  <si>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</si>
  <si>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</si>
  <si>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</si>
  <si>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</si>
  <si>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</si>
  <si>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</si>
  <si>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</si>
  <si>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</si>
  <si>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</si>
  <si>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</si>
  <si>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</si>
  <si>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</si>
  <si>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</si>
  <si>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</si>
  <si>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</si>
  <si>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</si>
  <si>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</si>
  <si>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</si>
  <si>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</si>
  <si>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</si>
  <si>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</si>
  <si>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</si>
  <si>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</si>
  <si>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</si>
  <si>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</si>
  <si>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</si>
  <si>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</si>
  <si>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</si>
  <si>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</si>
  <si>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</si>
  <si>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</si>
  <si>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</si>
  <si>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</si>
  <si>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</si>
  <si>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</si>
  <si>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</si>
  <si>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</si>
  <si>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</si>
  <si>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</si>
  <si>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</si>
  <si>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</si>
  <si>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</si>
  <si>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</si>
  <si>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</si>
  <si>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</si>
  <si>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</si>
  <si>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</si>
  <si>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</si>
  <si>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</si>
  <si>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</si>
  <si>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</si>
  <si>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</si>
  <si>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</si>
  <si>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</si>
  <si>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</si>
  <si>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</si>
  <si>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</si>
  <si>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</si>
  <si>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</si>
  <si>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</si>
  <si>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</si>
  <si>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</si>
  <si>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</si>
  <si>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</si>
  <si>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</si>
  <si>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</si>
  <si>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</si>
  <si>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</si>
  <si>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</si>
  <si>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</si>
  <si>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</si>
  <si>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</si>
  <si>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</si>
  <si>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</si>
  <si>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</si>
  <si>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</si>
  <si>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</si>
  <si>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</si>
  <si>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</si>
  <si>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</si>
  <si>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</si>
  <si>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</si>
  <si>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</si>
  <si>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</si>
  <si>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</si>
  <si>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</si>
  <si>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</si>
  <si>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</si>
  <si>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</si>
  <si>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</si>
  <si>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</si>
  <si>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</si>
  <si>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</si>
  <si>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</si>
  <si>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</si>
  <si>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</si>
  <si>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</si>
  <si>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</si>
  <si>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</si>
  <si>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</si>
  <si>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</si>
  <si>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</si>
  <si>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</si>
  <si>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</si>
  <si>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</si>
  <si>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</si>
  <si>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</si>
  <si>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</si>
  <si>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</si>
  <si>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</si>
  <si>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</si>
  <si>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</si>
  <si>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</si>
  <si>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</si>
  <si>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</si>
  <si>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</si>
  <si>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</si>
  <si>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</si>
  <si>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</si>
  <si>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</si>
  <si>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</si>
  <si>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</si>
  <si>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</si>
  <si>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</si>
  <si>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</si>
  <si>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</si>
  <si>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</si>
  <si>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</si>
  <si>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</si>
  <si>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</si>
  <si>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</si>
  <si>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</si>
  <si>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</si>
  <si>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</si>
  <si>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</si>
  <si>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</si>
  <si>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</si>
  <si>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</si>
  <si>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</si>
  <si>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</si>
  <si>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</si>
  <si>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</si>
  <si>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</si>
  <si>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</si>
  <si>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</si>
  <si>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</si>
  <si>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</si>
  <si>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</si>
  <si>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</si>
  <si>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</si>
  <si>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</si>
  <si>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</si>
  <si>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</si>
  <si>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</si>
  <si>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</si>
  <si>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</si>
  <si>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</si>
  <si>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</si>
  <si>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</si>
  <si>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</si>
  <si>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</si>
  <si>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</si>
  <si>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</si>
  <si>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</si>
  <si>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</si>
  <si>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</si>
  <si>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</si>
  <si>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</si>
  <si>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</si>
  <si>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</si>
  <si>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</si>
  <si>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</si>
  <si>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</si>
  <si>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</si>
  <si>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</si>
  <si>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</si>
  <si>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</si>
  <si>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</si>
  <si>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</si>
  <si>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</si>
  <si>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</si>
  <si>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</si>
  <si>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</si>
  <si>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</si>
  <si>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</si>
  <si>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</si>
  <si>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</si>
  <si>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</si>
  <si>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</si>
  <si>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</si>
  <si>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</si>
  <si>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</si>
  <si>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</si>
  <si>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</si>
  <si>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</si>
  <si>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</si>
  <si>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</si>
  <si>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</si>
  <si>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</si>
  <si>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</si>
  <si>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</si>
  <si>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</si>
  <si>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</si>
  <si>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</si>
  <si>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</si>
  <si>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</si>
  <si>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</si>
  <si>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</si>
  <si>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</si>
  <si>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</si>
  <si>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</si>
  <si>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</si>
  <si>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</si>
  <si>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</si>
  <si>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</si>
  <si>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</si>
  <si>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</si>
  <si>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</si>
  <si>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</si>
  <si>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</si>
  <si>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</si>
  <si>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</si>
  <si>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</si>
  <si>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</si>
  <si>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</si>
  <si>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</si>
  <si>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</si>
  <si>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</si>
  <si>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</si>
  <si>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</si>
  <si>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</si>
  <si>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</si>
  <si>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</si>
  <si>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</si>
  <si>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</si>
  <si>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</si>
  <si>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</si>
  <si>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</si>
  <si>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</si>
  <si>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</si>
  <si>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</si>
  <si>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</si>
  <si>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</si>
  <si>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</si>
  <si>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</si>
  <si>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</si>
  <si>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</si>
  <si>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</si>
  <si>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</si>
  <si>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</si>
  <si>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</si>
  <si>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</si>
  <si>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</si>
  <si>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</si>
  <si>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</si>
  <si>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</si>
  <si>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</si>
  <si>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</si>
  <si>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</si>
  <si>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</si>
  <si>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</si>
  <si>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</si>
  <si>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</si>
  <si>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</si>
  <si>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</si>
  <si>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</si>
  <si>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</si>
  <si>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</si>
  <si>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</si>
  <si>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</si>
  <si>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</si>
  <si>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</si>
  <si>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</si>
  <si>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</si>
  <si>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</si>
  <si>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</si>
  <si>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</si>
  <si>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</si>
  <si>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</si>
  <si>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</si>
  <si>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</si>
  <si>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</si>
  <si>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</si>
  <si>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</si>
  <si>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</si>
  <si>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</si>
  <si>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</si>
  <si>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</si>
  <si>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</si>
  <si>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</si>
  <si>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</si>
  <si>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</si>
  <si>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</si>
  <si>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</si>
  <si>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</si>
  <si>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</si>
  <si>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</si>
  <si>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</si>
  <si>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</si>
  <si>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</si>
  <si>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</si>
  <si>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</si>
  <si>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</si>
  <si>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</si>
  <si>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</si>
  <si>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</si>
  <si>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</si>
  <si>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</si>
  <si>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</si>
  <si>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</si>
  <si>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</si>
  <si>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</si>
  <si>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</si>
  <si>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</si>
  <si>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</si>
  <si>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</si>
  <si>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</si>
  <si>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</si>
  <si>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</si>
  <si>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</si>
  <si>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</si>
  <si>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</si>
  <si>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</si>
  <si>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</si>
  <si>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</si>
  <si>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</si>
  <si>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</si>
  <si>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</si>
  <si>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</si>
  <si>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</si>
  <si>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</si>
  <si>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</si>
  <si>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</si>
  <si>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</si>
  <si>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</si>
  <si>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</si>
  <si>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</si>
  <si>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</si>
  <si>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</si>
  <si>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</si>
  <si>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</si>
  <si>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</si>
  <si>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</si>
  <si>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</si>
  <si>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</si>
  <si>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</si>
  <si>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</si>
  <si>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</si>
  <si>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</si>
  <si>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</si>
  <si>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</si>
  <si>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</si>
  <si>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</si>
  <si>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</si>
  <si>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</si>
  <si>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</si>
  <si>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</si>
  <si>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</si>
  <si>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</si>
  <si>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</si>
  <si>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</si>
  <si>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</si>
  <si>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</si>
  <si>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</si>
  <si>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</si>
  <si>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</si>
  <si>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</si>
  <si>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</si>
  <si>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</si>
  <si>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</si>
  <si>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</si>
  <si>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</si>
  <si>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</si>
  <si>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</si>
  <si>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</si>
  <si>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</si>
  <si>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</si>
  <si>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</si>
  <si>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</si>
  <si>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</si>
  <si>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</si>
  <si>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</si>
  <si>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</si>
  <si>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</si>
  <si>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</si>
  <si>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</si>
  <si>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</si>
  <si>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</si>
  <si>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</si>
  <si>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</si>
  <si>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</si>
  <si>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</si>
  <si>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</si>
  <si>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</si>
  <si>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</si>
  <si>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</si>
  <si>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</si>
  <si>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</si>
  <si>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</si>
  <si>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</si>
  <si>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</si>
  <si>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</si>
  <si>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</si>
  <si>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</si>
  <si>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</si>
  <si>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</si>
  <si>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</si>
  <si>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</si>
  <si>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</si>
  <si>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</si>
  <si>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</si>
  <si>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</si>
  <si>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</si>
  <si>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</si>
  <si>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</si>
  <si>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</si>
  <si>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</si>
  <si>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</si>
  <si>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</si>
  <si>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</si>
  <si>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</si>
  <si>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</si>
  <si>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</si>
  <si>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</si>
  <si>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</si>
  <si>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</si>
  <si>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</si>
  <si>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</si>
  <si>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</si>
  <si>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</si>
  <si>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</si>
  <si>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</si>
  <si>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</si>
  <si>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</si>
  <si>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</si>
  <si>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</si>
  <si>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</si>
  <si>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</si>
  <si>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</si>
  <si>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</si>
  <si>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</si>
  <si>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</si>
  <si>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</si>
  <si>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</si>
  <si>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</si>
  <si>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</si>
  <si>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</si>
  <si>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</si>
  <si>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</si>
  <si>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</si>
  <si>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</si>
  <si>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</si>
  <si>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</si>
  <si>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</si>
  <si>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</si>
  <si>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</si>
  <si>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</si>
  <si>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</si>
  <si>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</si>
  <si>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</si>
  <si>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</si>
  <si>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</si>
  <si>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</si>
  <si>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</si>
  <si>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</si>
  <si>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</si>
  <si>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</si>
  <si>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</si>
  <si>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</si>
  <si>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</si>
  <si>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</si>
  <si>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</si>
  <si>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</si>
  <si>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</si>
  <si>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</si>
  <si>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</si>
  <si>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</si>
  <si>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</si>
  <si>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</si>
  <si>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</si>
  <si>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</si>
  <si>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</si>
  <si>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</si>
  <si>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</si>
  <si>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</si>
  <si>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</si>
  <si>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</si>
  <si>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</si>
  <si>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</si>
  <si>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</si>
  <si>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</si>
  <si>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</si>
  <si>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</si>
  <si>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</si>
  <si>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</si>
  <si>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</si>
  <si>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</si>
  <si>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</si>
  <si>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</si>
  <si>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</si>
  <si>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</si>
  <si>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</si>
  <si>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</si>
  <si>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</si>
  <si>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</si>
  <si>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</si>
  <si>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</si>
  <si>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</si>
  <si>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</si>
  <si>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</si>
  <si>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</si>
  <si>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</si>
  <si>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</si>
  <si>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</si>
  <si>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</si>
  <si>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</si>
  <si>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</si>
  <si>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</si>
  <si>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</si>
  <si>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</si>
  <si>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</si>
  <si>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</si>
  <si>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</si>
  <si>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</si>
  <si>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</si>
  <si>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</si>
  <si>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</si>
  <si>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</si>
  <si>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</si>
  <si>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</si>
  <si>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</si>
  <si>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</si>
  <si>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</si>
  <si>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</si>
  <si>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</si>
  <si>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</si>
  <si>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</si>
  <si>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</si>
  <si>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</si>
  <si>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</si>
  <si>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</si>
  <si>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</si>
  <si>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</si>
  <si>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</si>
  <si>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</si>
  <si>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</si>
  <si>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</si>
  <si>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</si>
  <si>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</si>
  <si>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</si>
  <si>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</si>
  <si>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</si>
  <si>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</si>
  <si>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</si>
  <si>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</si>
  <si>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</si>
  <si>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</si>
  <si>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</si>
  <si>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</si>
  <si>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</si>
  <si>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</si>
  <si>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</si>
  <si>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</si>
  <si>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</si>
  <si>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</si>
  <si>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</si>
  <si>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</si>
  <si>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</si>
  <si>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</si>
  <si>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</si>
  <si>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</si>
  <si>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</si>
  <si>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</si>
  <si>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</si>
  <si>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</si>
  <si>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</si>
  <si>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</si>
  <si>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</si>
  <si>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</si>
  <si>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</si>
  <si>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</si>
  <si>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</si>
  <si>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</si>
  <si>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</si>
  <si>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</si>
  <si>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</si>
  <si>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</si>
  <si>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</si>
  <si>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</si>
  <si>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</si>
  <si>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</si>
  <si>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</si>
  <si>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</si>
  <si>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</si>
  <si>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</si>
  <si>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</si>
  <si>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</si>
  <si>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</si>
  <si>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</si>
  <si>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</si>
  <si>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</si>
  <si>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</si>
  <si>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</si>
  <si>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</si>
  <si>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</si>
  <si>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</si>
  <si>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</si>
  <si>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</si>
  <si>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</si>
  <si>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</si>
  <si>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</si>
  <si>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</si>
  <si>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</si>
  <si>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</si>
  <si>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</si>
  <si>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</si>
  <si>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</si>
  <si>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</si>
  <si>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</si>
  <si>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</si>
  <si>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</si>
  <si>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</si>
  <si>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</si>
  <si>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</si>
  <si>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</si>
  <si>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</si>
  <si>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</si>
  <si>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</si>
  <si>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</si>
  <si>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</si>
  <si>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</si>
  <si>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</si>
  <si>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</si>
  <si>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</si>
  <si>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</si>
  <si>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</si>
  <si>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</si>
  <si>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</si>
  <si>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</si>
  <si>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</si>
  <si>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</si>
  <si>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</si>
  <si>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</si>
  <si>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</si>
  <si>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</si>
  <si>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</si>
  <si>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</si>
  <si>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</si>
  <si>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</si>
  <si>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</si>
  <si>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</si>
  <si>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</si>
  <si>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</si>
  <si>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</si>
  <si>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</si>
  <si>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</si>
  <si>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</si>
  <si>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</si>
  <si>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</si>
  <si>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</si>
  <si>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</si>
  <si>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</si>
  <si>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</si>
  <si>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</si>
  <si>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</si>
  <si>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</si>
  <si>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</si>
  <si>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</si>
  <si>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</si>
  <si>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</si>
  <si>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</si>
  <si>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</si>
  <si>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</si>
  <si>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</si>
  <si>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</si>
  <si>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</si>
  <si>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</si>
  <si>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</si>
  <si>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</si>
  <si>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</si>
  <si>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</si>
  <si>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</si>
  <si>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</si>
  <si>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</si>
  <si>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</si>
  <si>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</si>
  <si>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</si>
  <si>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</si>
  <si>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</si>
  <si>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</si>
  <si>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</si>
  <si>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</si>
  <si>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</si>
  <si>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</si>
  <si>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</si>
  <si>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</si>
  <si>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</si>
  <si>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</si>
  <si>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</si>
  <si>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</si>
  <si>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</si>
  <si>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</si>
  <si>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</si>
  <si>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</si>
  <si>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</si>
  <si>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</si>
  <si>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</si>
  <si>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</si>
  <si>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</si>
  <si>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</si>
  <si>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</si>
  <si>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</si>
  <si>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</si>
  <si>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</si>
  <si>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</si>
  <si>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</si>
  <si>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</si>
  <si>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</si>
  <si>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</si>
  <si>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</si>
  <si>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</si>
  <si>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</si>
  <si>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</si>
  <si>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</si>
  <si>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</si>
  <si>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</si>
  <si>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</si>
  <si>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</si>
  <si>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</si>
  <si>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</si>
  <si>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</si>
  <si>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</si>
  <si>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</si>
  <si>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</si>
  <si>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</si>
  <si>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</si>
  <si>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</si>
  <si>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</si>
  <si>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</si>
  <si>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</si>
  <si>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</si>
  <si>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</si>
  <si>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</si>
  <si>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</si>
  <si>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</si>
  <si>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</si>
  <si>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</si>
  <si>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</si>
  <si>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</si>
  <si>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</si>
  <si>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</si>
  <si>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</si>
  <si>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</si>
  <si>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</si>
  <si>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</si>
  <si>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</si>
  <si>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</si>
  <si>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</si>
  <si>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</si>
  <si>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</si>
  <si>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</si>
  <si>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</si>
  <si>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</si>
  <si>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</si>
  <si>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</si>
  <si>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</si>
  <si>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</si>
  <si>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</si>
  <si>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</si>
  <si>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</si>
  <si>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</si>
  <si>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</si>
  <si>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</si>
  <si>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</si>
  <si>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</si>
  <si>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</si>
  <si>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</si>
  <si>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</si>
  <si>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</si>
  <si>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</si>
  <si>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</si>
  <si>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</si>
  <si>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</si>
  <si>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</si>
  <si>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</si>
  <si>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</si>
  <si>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</si>
  <si>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</si>
  <si>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</si>
  <si>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</si>
  <si>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</si>
  <si>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</si>
  <si>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</si>
  <si>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</si>
  <si>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</si>
  <si>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</si>
  <si>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</si>
  <si>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</si>
  <si>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</si>
  <si>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</si>
  <si>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</si>
  <si>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</si>
  <si>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</si>
  <si>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</si>
  <si>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</si>
  <si>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</si>
  <si>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</si>
  <si>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</si>
  <si>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</si>
  <si>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</si>
  <si>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</si>
  <si>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</si>
  <si>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</si>
  <si>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</si>
  <si>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</si>
  <si>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</si>
  <si>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</si>
  <si>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</si>
  <si>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</si>
  <si>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</si>
  <si>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</si>
  <si>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</si>
  <si>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</si>
  <si>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</si>
  <si>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</si>
  <si>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</si>
  <si>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</si>
  <si>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</si>
  <si>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</si>
  <si>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</si>
  <si>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</si>
  <si>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</si>
  <si>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</si>
  <si>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</si>
  <si>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</si>
  <si>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</si>
  <si>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</si>
  <si>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</si>
  <si>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</si>
  <si>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</si>
  <si>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</si>
  <si>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</si>
  <si>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</si>
  <si>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</si>
  <si>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</si>
  <si>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</si>
  <si>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</si>
  <si>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</si>
  <si>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</si>
  <si>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</si>
  <si>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</si>
  <si>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</si>
  <si>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</si>
  <si>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</si>
  <si>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</si>
  <si>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</si>
  <si>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</si>
  <si>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</si>
  <si>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</si>
  <si>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</si>
  <si>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</si>
  <si>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</si>
  <si>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</si>
  <si>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</si>
  <si>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</si>
  <si>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</si>
  <si>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</si>
  <si>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</si>
  <si>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</si>
  <si>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</si>
  <si>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</si>
  <si>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</si>
  <si>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</si>
  <si>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</si>
  <si>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</si>
  <si>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</si>
  <si>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</si>
  <si>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</si>
  <si>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</si>
  <si>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</si>
  <si>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</si>
  <si>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</si>
  <si>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</si>
  <si>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</si>
  <si>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</si>
  <si>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</si>
  <si>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</si>
  <si>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</si>
  <si>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</si>
  <si>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</si>
  <si>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</si>
  <si>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</si>
  <si>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</si>
  <si>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</si>
  <si>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</si>
  <si>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</si>
  <si>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</si>
  <si>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</si>
  <si>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</si>
  <si>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</si>
  <si>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</si>
  <si>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</si>
  <si>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</si>
  <si>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</si>
  <si>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</si>
  <si>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</si>
  <si>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</si>
  <si>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</si>
  <si>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</si>
  <si>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</si>
  <si>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</si>
  <si>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</si>
  <si>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</si>
  <si>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</si>
  <si>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</si>
  <si>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</si>
  <si>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</si>
  <si>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</si>
  <si>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</si>
  <si>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</si>
  <si>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</si>
  <si>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</si>
  <si>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</si>
  <si>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</si>
  <si>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</si>
  <si>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</si>
  <si>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</si>
  <si>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</si>
  <si>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</si>
  <si>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</si>
  <si>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</si>
  <si>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</si>
  <si>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</si>
  <si>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</si>
  <si>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</si>
  <si>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</si>
  <si>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</si>
  <si>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</si>
  <si>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</si>
  <si>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</si>
  <si>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</si>
  <si>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</si>
  <si>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</si>
  <si>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</si>
  <si>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</si>
  <si>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</si>
  <si>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</si>
  <si>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</si>
  <si>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</si>
  <si>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</si>
  <si>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</si>
  <si>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</si>
  <si>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</si>
  <si>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</si>
  <si>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</si>
  <si>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</si>
  <si>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</si>
  <si>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</si>
  <si>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</si>
  <si>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</si>
  <si>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</si>
  <si>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</si>
  <si>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</si>
  <si>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</si>
  <si>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</si>
  <si>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</si>
  <si>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</si>
  <si>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</si>
  <si>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</si>
  <si>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</si>
  <si>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</si>
  <si>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</si>
  <si>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</si>
  <si>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</si>
  <si>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</si>
  <si>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</si>
  <si>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</si>
  <si>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</si>
  <si>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</si>
  <si>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</si>
  <si>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</si>
  <si>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</si>
  <si>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</si>
  <si>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</si>
  <si>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</si>
  <si>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</si>
  <si>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</si>
  <si>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</si>
  <si>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</si>
  <si>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</si>
  <si>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</si>
  <si>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</si>
  <si>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</si>
  <si>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</si>
  <si>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</si>
  <si>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</si>
  <si>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</si>
  <si>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</si>
  <si>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</si>
  <si>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</si>
  <si>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</si>
  <si>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</si>
  <si>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</si>
  <si>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</si>
  <si>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</si>
  <si>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</si>
  <si>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</si>
  <si>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</si>
  <si>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</si>
  <si>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</si>
  <si>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</si>
  <si>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</si>
  <si>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</si>
  <si>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</si>
  <si>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</si>
  <si>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</si>
  <si>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</si>
  <si>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</si>
  <si>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</si>
  <si>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</si>
  <si>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</si>
  <si>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</si>
  <si>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</si>
  <si>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</si>
  <si>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</si>
  <si>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</si>
  <si>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</si>
  <si>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</si>
  <si>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</si>
  <si>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</si>
  <si>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</si>
  <si>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</si>
  <si>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</si>
  <si>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</si>
  <si>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</si>
  <si>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</si>
  <si>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</si>
  <si>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</si>
  <si>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</si>
  <si>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</si>
  <si>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</si>
  <si>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</si>
  <si>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</si>
  <si>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</si>
  <si>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</si>
  <si>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</si>
  <si>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</si>
  <si>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</si>
  <si>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 /EM team again on the way to try to access need 20 Min</t>
  </si>
  <si>
    <t>PCM-20251020-00001148</t>
  </si>
  <si>
    <t>EM team need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</si>
  <si>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</si>
  <si>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</si>
  <si>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</si>
  <si>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</si>
  <si>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</si>
  <si>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</si>
  <si>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</si>
  <si>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</si>
  <si>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PCM-20251020-00001120</t>
  </si>
  <si>
    <t xml:space="preserve">EM team facing access issue as no access with car , site located in kodana camp </t>
  </si>
  <si>
    <t>PCM-20251020-00000957</t>
  </si>
  <si>
    <t xml:space="preserve">ETA 120 mins </t>
  </si>
  <si>
    <t>PCM-20251020-00001040</t>
  </si>
  <si>
    <t xml:space="preserve">will check after tlt0809 // ETA 130 mins </t>
  </si>
  <si>
    <t>PCM-20251020-00001130</t>
  </si>
  <si>
    <t>ETA 30 mins</t>
  </si>
  <si>
    <t>will check after AHM0019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</si>
</sst>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8" dataDxfId="47" headerRowBorderDxfId="45" tableBorderDxfId="46" totalsRowBorderDxfId="44">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8" totalsRowShown="0" headerRowDxfId="31" dataDxfId="30" headerRowBorderDxfId="28" tableBorderDxfId="29">
  <autoFilter ref="A1:L5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287.56850069444772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7.0731881944448105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45950.516926620374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45950.516926620374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45950.516926620374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45950.516926620374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45950.516926620374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45950.516926620374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45950.516926620374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45950.516926620374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45950.516926620374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45950.516926620374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45950.516926620374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45950.516926620374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45950.516926620374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45950.516926620374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45950.516926620374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45950.516926620374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45950.516926620374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45950.516926620374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45950.516926620374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45950.516926620374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45950.516926620374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45950.516926620374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45950.516926620374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45950.516926620374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45950.516926620374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45950.516926620374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45950.516926620374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45950.516926620374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45950.516926620374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45950.516926620374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45950.516926620374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45950.516926620374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45950.516926620374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45950.516926620374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45950.516926620374</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45950.516926620374</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45950.516926620374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45950.516926620374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45950.516926620374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45950.516926620374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45950.516926620374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45950.516926620374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45950.516926620374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45950.516926620374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45950.516926620374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45950.516926620374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45950.516926620374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45950.516926620374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45950.516926620374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45950.516926620374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45950.516926620374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45950.516926620374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45950.516926620374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45950.516926620374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45950.516926620374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45950.516926620374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45950.516926620374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45950.516926620374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45950.516926620374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45950.516926620374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45950.516926620374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45950.516926620374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45950.516926620374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45950.516926620374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45950.516926620374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45950.516926620374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45950.516926620374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45950.516926620374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45950.516926620374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45950.516926620374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45950.516926620374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45950.516926620374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45950.516926620374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45950.516926620374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45950.516926620374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45950.516926620374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45950.516926620374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45950.516926620374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45950.516926620374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45950.516926620374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45950.516926620374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45950.516926620374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45950.516926620374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45950.516926620374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45950.516926620374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45950.516926620374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45950.516926620374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45950.516926620374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45950.516926620374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45950.516926620374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45950.516926620374</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45950.516926620374</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B5BF77B0-8A46-4F1C-9EB3-1758552677E1}"/>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13" sqref="D13"/>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143.78984328704246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125.51708865741239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6.0211511574088945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45950.516926620374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45950.516926620374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45950.516926620374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45950.516926620374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45950.516926620374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45950.516926620374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45950.516926620374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45950.516926620374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45950.516926620374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45950.516926620374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45950.516926620374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45950.516926620374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45950.516926620374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45950.516926620374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45950.516926620374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45950.516926620374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45950.516926620374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45950.516926620374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45950.516926620374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45950.516926620374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45950.516926620374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45950.516926620374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45950.516926620374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45950.516926620374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45950.516926620374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45950.516926620374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45950.516926620374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45950.516926620374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45950.516926620374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45950.516926620374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45950.516926620374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45950.516926620374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45950.516926620374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45950.516926620374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45950.516926620374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45950.516926620374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45950.516926620374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45950.516926620374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45950.516926620374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45950.516926620374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45950.516926620374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45950.516926620374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45950.516926620374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45950.516926620374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45950.516926620374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45950.516926620374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45950.516926620374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45950.516926620374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45950.516926620374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45950.516926620374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45950.516926620374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45950.516926620374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45950.516926620374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45950.516926620374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45950.516926620374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45950.516926620374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45950.516926620374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45950.516926620374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45950.516926620374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45950.516926620374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45950.516926620374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45950.516926620374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45950.516926620374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45950.516926620374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45950.516926620374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45950.516926620374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45950.516926620374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45950.516926620374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45950.516926620374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45950.516926620374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45950.516926620374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45950.516926620374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45950.516926620374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45950.516926620374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45950.516926620374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45950.516926620374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45950.516926620374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45950.516926620374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45950.516926620374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45950.516926620374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45950.516926620374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45950.516926620374</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45950.516926620374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45950.516926620374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45950.516926620374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45950.516926620374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45950.516926620374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45950.516926620374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45950.516926620374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45950.516926620374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45950.516926620374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45950.516926620374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45950.516926620374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45950.516926620374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45950.516926620374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45950.516926620374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45950.516926620374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45950.516926620374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45950.516926620374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45950.516926620374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45950.516926620374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45950.516926620374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45950.516926620374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45950.516926620374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45950.516926620374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45950.516926620374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45950.516926620374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45950.516926620374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45950.516926620374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45950.516926620374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45950.516926620374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45950.516926620374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45950.516926620374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45950.516926620374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45950.516926620374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45950.516926620374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45950.516926620374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45950.516926620374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45950.516926620374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45950.516926620374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45950.516926620374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45950.516926620374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45950.516926620374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45950.516926620374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45950.516926620374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45950.516926620374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45950.516926620374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45950.516926620374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45950.516926620374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45950.516926620374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45950.516926620374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45950.516926620374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45950.516926620374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45950.516926620374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45950.516926620374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45950.516926620374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45950.516926620374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45950.516926620374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45950.516926620374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45950.516926620374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45950.516926620374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45950.516926620374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45950.516926620374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45950.516926620374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45950.516926620374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45950.516926620374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45950.516926620374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45950.516926620374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45950.516926620374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45950.516926620374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45950.516926620374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45950.516926620374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45950.516926620374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45950.516926620374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45950.516926620374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45950.516926620374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45950.516926620374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45950.516926620374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45950.516926620374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45950.516926620374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45950.516926620374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45950.516926620374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45950.516926620374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45950.516926620374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45950.516926620374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45950.516926620374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45950.516926620374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45950.516926620374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45950.516926620374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45950.516926620374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45950.516926620374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45950.516926620374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45950.516926620374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45950.516926620374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45950.516926620374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45950.516926620374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45950.516926620374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45950.516926620374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45950.516926620374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45950.516926620374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45950.516926620374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45950.516926620374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45950.516926620374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45950.516926620374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45950.516926620374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45950.516926620374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45950.516926620374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45950.516926620374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45950.516926620374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45950.516926620374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45950.516926620374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45950.516926620374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45950.516926620374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45950.516926620374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45950.516926620374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45950.516926620374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45950.516926620374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45950.516926620374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45950.516926620374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45950.516926620374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45950.516926620374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45950.516926620374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45950.516926620374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45950.516926620374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45950.516926620374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45950.516926620374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45950.516926620374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45950.516926620374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45950.516926620374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45950.516926620374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45950.516926620374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45950.516926620374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45950.516926620374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45950.516926620374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45950.516926620374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45950.516926620374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45950.516926620374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45950.516926620374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45950.516926620374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45950.516926620374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45950.516926620374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45950.516926620374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45950.516926620374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45950.516926620374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45950.516926620374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45950.516926620374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45950.516926620374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45950.516926620374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45950.516926620374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45950.516926620374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45950.516926620374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45950.516926620374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45950.516926620374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45950.516926620374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45950.516926620374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45950.516926620374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45950.516926620374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45950.516926620374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45950.516926620374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45950.516926620374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45950.516926620374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45950.516926620374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45950.516926620374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45950.516926620374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45950.516926620374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45950.516926620374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45950.516926620374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45950.516926620374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45950.516926620374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45950.516926620374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45950.516926620374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45950.516926620374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45950.516926620374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45950.516926620374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45950.516926620374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45950.516926620374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45950.516926620374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45950.516926620374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45950.516926620374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45950.516926620374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45950.516926620374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45950.516926620374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45950.516926620374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45950.516926620374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45950.516926620374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45950.516926620374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45950.516926620374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45950.516926620374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45950.516926620374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45950.516926620374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45950.516926620374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45950.516926620374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45950.516926620374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45950.516926620374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45950.516926620374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45950.516926620374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45950.516926620374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45950.516926620374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45950.516926620374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45950.516926620374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45950.516926620374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45950.516926620374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45950.516926620374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45950.516926620374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45950.516926620374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45950.516926620374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45950.516926620374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45950.516926620374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45950.516926620374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45950.516926620374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45950.516926620374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45950.516926620374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45950.516926620374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45950.516926620374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45950.516926620374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45950.516926620374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45950.516926620374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45950.516926620374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45950.516926620374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45950.516926620374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45950.516926620374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45950.516926620374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45950.516926620374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45950.516926620374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45950.516926620374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45950.516926620374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45950.516926620374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45950.516926620374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45950.516926620374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45950.516926620374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45950.516926620374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45950.516926620374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45950.516926620374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45950.516926620374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45950.516926620374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45950.516926620374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45950.516926620374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45950.516926620374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45950.516926620374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45950.516926620374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45950.516926620374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45950.516926620374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45950.516926620374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45950.516926620374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45950.516926620374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45950.516926620374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45950.516926620374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45950.516926620374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45950.516926620374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45950.516926620374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45950.516926620374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45950.516926620374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45950.516926620374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45950.516926620374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45950.516926620374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45950.516926620374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45950.516926620374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45950.516926620374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45950.516926620374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45950.516926620374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45950.516926620374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45950.516926620374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45950.516926620374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45950.516926620374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45950.516926620374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45950.516926620374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45950.516926620374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45950.516926620374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45950.516926620374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45950.516926620374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45950.516926620374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45950.516926620374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45950.516926620374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45950.516926620374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45950.516926620374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45950.516926620374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45950.516926620374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45950.516926620374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45950.516926620374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45950.516926620374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45950.516926620374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45950.516926620374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45950.516926620374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45950.516926620374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45950.516926620374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45950.516926620374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45950.516926620374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45950.516926620374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45950.516926620374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45950.516926620374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45950.516926620374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45950.516926620374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45950.516926620374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45950.516926620374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45950.516926620374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45950.516926620374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45950.516926620374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45950.516926620374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45950.516926620374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45950.516926620374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45950.516926620374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45950.516926620374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45950.516926620374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45950.516926620374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45950.516926620374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45950.516926620374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45950.516926620374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45950.516926620374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45950.516926620374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45950.516926620374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45950.516926620374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45950.516926620374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45950.516926620374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45950.516926620374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45950.516926620374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45950.516926620374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45950.516926620374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45950.516926620374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45950.516926620374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45950.516926620374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45950.516926620374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45950.516926620374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45950.516926620374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45950.516926620374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45950.516926620374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45950.516926620374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45950.516926620374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45950.516926620374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45950.516926620374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45950.516926620374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45950.516926620374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45950.516926620374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45950.516926620374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45950.516926620374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45950.516926620374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45950.516926620374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45950.516926620374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45950.516926620374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45950.516926620374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45950.516926620374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45950.516926620374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45950.516926620374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45950.516926620374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45950.516926620374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45950.516926620374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45950.516926620374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45950.516926620374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45950.516926620374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45950.516926620374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45950.516926620374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45950.516926620374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45950.516926620374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45950.516926620374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45950.516926620374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45950.516926620374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45950.516926620374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45950.516926620374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45950.516926620374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45950.516926620374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45950.516926620374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45950.516926620374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45950.516926620374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45950.516926620374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45950.516926620374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45950.516926620374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45950.516926620374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45950.516926620374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45950.516926620374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45950.516926620374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45950.516926620374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45950.516926620374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45950.516926620374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45950.516926620374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45950.516926620374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45950.516926620374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45950.516926620374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45950.516926620374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45950.516926620374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45950.516926620374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45950.516926620374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45950.516926620374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45950.516926620374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45950.516926620374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45950.516926620374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45950.516926620374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45950.516926620374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45950.516926620374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45950.516926620374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45950.516926620374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45950.516926620374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45950.516926620374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45950.516926620374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45950.516926620374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45950.516926620374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45950.516926620374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45950.516926620374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45950.516926620374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45950.516926620374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45950.516926620374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45950.516926620374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45950.516926620374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45950.516926620374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45950.516926620374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45950.516926620374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45950.516926620374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45950.516926620374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45950.516926620374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45950.516926620374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45950.516926620374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45950.516926620374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45950.516926620374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45950.516926620374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45950.516926620374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45950.516926620374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45950.516926620374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45950.516926620374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45950.516926620374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45950.516926620374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45950.516926620374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45950.516926620374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45950.516926620374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45950.516926620374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45950.516926620374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45950.516926620374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45950.516926620374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45950.516926620374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45950.516926620374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45950.516926620374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45950.516926620374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45950.516926620374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45950.516926620374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45950.516926620374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45950.516926620374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45950.516926620374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45950.516926620374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45950.516926620374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45950.516926620374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45950.516926620374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45950.516926620374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45950.516926620374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45950.516926620374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45950.516926620374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45950.516926620374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45950.516926620374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45950.516926620374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45950.516926620374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45950.516926620374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45950.516926620374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45950.516926620374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45950.516926620374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45950.516926620374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45950.516926620374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45950.516926620374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45950.516926620374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45950.516926620374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45950.516926620374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45950.516926620374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45950.516926620374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45950.516926620374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45950.516926620374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45950.516926620374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45950.516926620374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45950.516926620374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45950.516926620374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45950.516926620374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45950.516926620374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45950.516926620374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45950.516926620374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45950.516926620374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45950.516926620374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45950.516926620374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45950.516926620374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45950.516926620374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45950.516926620374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45950.516926620374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45950.516926620374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45950.516926620374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45950.516926620374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45950.516926620374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45950.516926620374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45950.516926620374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45950.516926620374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45950.516926620374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45950.516926620374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45950.516926620374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45950.516926620374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45950.516926620374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45950.516926620374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45950.516926620374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45950.516926620374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45950.516926620374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45950.516926620374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45950.516926620374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45950.516926620374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45950.516926620374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45950.516926620374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45950.516926620374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45950.516926620374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45950.516926620374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45950.516926620374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45950.516926620374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45950.516926620374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45950.516926620374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45950.516926620374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45950.516926620374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45950.516926620374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45950.516926620374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45950.516926620374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45950.516926620374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45950.516926620374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45950.516926620374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45950.516926620374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45950.516926620374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45950.516926620374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45950.516926620374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45950.516926620374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45950.516926620374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45950.516926620374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45950.516926620374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45950.516926620374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45950.516926620374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45950.516926620374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45950.516926620374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45950.516926620374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45950.516926620374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45950.516926620374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45950.516926620374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45950.516926620374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45950.516926620374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45950.516926620374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45950.516926620374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45950.516926620374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45950.516926620374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45950.516926620374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45950.516926620374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45950.516926620374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45950.516926620374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45950.516926620374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45950.516926620374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45950.516926620374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45950.516926620374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45950.516926620374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45950.516926620374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45950.516926620374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45950.516926620374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45950.516926620374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45950.516926620374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45950.516926620374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45950.516926620374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45950.516926620374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45950.516926620374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45950.516926620374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45950.516926620374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45950.516926620374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45950.516926620374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45950.516926620374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45950.516926620374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45950.516926620374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45950.516926620374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45950.516926620374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45950.516926620374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45950.516926620374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45950.516926620374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45950.516926620374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45950.516926620374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45950.516926620374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45950.516926620374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45950.516926620374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45950.516926620374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45950.516926620374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45950.516926620374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45950.516926620374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45950.516926620374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45950.516926620374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45950.516926620374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45950.516926620374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45950.516926620374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45950.516926620374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45950.516926620374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45950.516926620374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45950.516926620374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45950.516926620374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45950.516926620374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45950.516926620374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45950.516926620374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45950.516926620374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45950.516926620374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45950.516926620374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45950.516926620374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45950.516926620374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45950.516926620374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45950.516926620374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45950.516926620374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45950.516926620374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45950.516926620374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45950.516926620374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45950.516926620374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45950.516926620374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45950.516926620374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45950.516926620374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45950.516926620374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45950.516926620374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45950.516926620374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45950.516926620374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45950.516926620374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45950.516926620374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45950.516926620374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45950.516926620374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45950.516926620374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45950.516926620374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45950.516926620374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45950.516926620374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45950.516926620374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45950.516926620374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45950.516926620374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45950.516926620374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45950.516926620374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45950.516926620374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45950.516926620374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45950.516926620374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45950.516926620374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45950.516926620374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45950.516926620374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45950.516926620374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45950.516926620374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45950.516926620374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45950.516926620374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45950.516926620374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45950.516926620374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45950.516926620374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45950.516926620374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45950.516926620374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45950.516926620374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45950.516926620374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45950.516926620374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45950.516926620374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45950.516926620374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45950.516926620374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45950.516926620374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45950.516926620374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45950.516926620374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45950.516926620374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45950.516926620374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45950.516926620374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45950.516926620374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45950.516926620374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45950.516926620374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45950.516926620374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45950.516926620374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45950.516926620374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45950.516926620374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45950.516926620374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45950.516926620374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45950.516926620374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45950.516926620374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45950.516926620374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45950.516926620374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45950.516926620374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45950.516926620374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45950.516926620374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45950.516926620374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45950.516926620374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45950.516926620374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45950.516926620374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45950.516926620374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45950.516926620374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45950.516926620374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45950.516926620374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45950.516926620374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45950.516926620374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45950.516926620374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45950.516926620374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45950.516926620374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45950.516926620374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45950.516926620374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45950.516926620374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45950.516926620374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45950.516926620374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45950.516926620374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45950.516926620374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45950.516926620374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45950.516926620374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45950.516926620374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45950.516926620374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45950.516926620374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45950.516926620374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45950.516926620374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45950.516926620374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45950.516926620374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45950.516926620374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45950.516926620374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45950.516926620374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45950.516926620374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45950.516926620374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45950.516926620374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45950.516926620374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45950.516926620374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45950.516926620374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45950.516926620374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45950.516926620374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45950.516926620374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45950.516926620374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45950.516926620374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45950.516926620374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45950.516926620374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45950.516926620374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45950.516926620374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45950.516926620374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45950.516926620374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45950.516926620374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45950.516926620374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45950.516926620374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45950.516926620374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45950.516926620374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45950.516926620374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45950.516926620374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45950.516926620374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45950.516926620374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45950.516926620374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45950.516926620374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45950.516926620374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45950.516926620374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45950.516926620374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45950.516926620374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45950.516926620374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45950.516926620374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45950.516926620374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45950.516926620374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45950.516926620374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45950.516926620374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45950.516926620374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45950.516926620374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45950.516926620374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45950.516926620374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45950.516926620374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45950.516926620374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45950.516926620374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45950.516926620374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45950.516926620374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45950.516926620374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45950.516926620374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45950.516926620374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45950.516926620374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45950.516926620374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45950.516926620374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45950.516926620374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45950.516926620374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45950.516926620374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45950.516926620374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45950.516926620374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45950.516926620374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45950.516926620374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45950.516926620374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45950.516926620374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45950.516926620374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45950.516926620374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45950.516926620374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45950.516926620374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45950.516926620374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45950.516926620374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45950.516926620374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45950.516926620374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45950.516926620374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45950.516926620374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45950.516926620374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45950.516926620374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45950.516926620374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45950.516926620374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45950.516926620374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45950.516926620374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45950.516926620374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45950.516926620374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45950.516926620374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45950.516926620374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45950.516926620374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45950.516926620374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45950.516926620374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45950.516926620374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45950.516926620374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45950.516926620374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45950.516926620374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45950.516926620374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45950.516926620374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45950.516926620374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45950.516926620374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45950.516926620374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45950.516926620374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45950.516926620374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45950.516926620374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45950.516926620374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45950.516926620374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45950.516926620374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45950.516926620374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45950.516926620374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45950.516926620374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45950.516926620374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45950.516926620374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45950.516926620374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45950.516926620374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45950.516926620374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45950.516926620374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45950.516926620374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45950.516926620374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45950.516926620374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45950.516926620374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45950.516926620374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45950.516926620374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45950.516926620374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45950.516926620374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45950.516926620374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45950.516926620374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45950.516926620374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45950.516926620374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45950.516926620374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45950.516926620374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45950.516926620374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45950.516926620374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45950.516926620374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45950.516926620374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45950.516926620374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45950.516926620374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45950.516926620374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45950.516926620374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45950.516926620374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45950.516926620374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45950.516926620374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45950.516926620374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45950.516926620374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45950.516926620374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45950.516926620374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45950.516926620374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45950.516926620374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45950.516926620374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45950.516926620374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45950.516926620374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45950.516926620374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45950.516926620374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45950.516926620374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45950.516926620374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45950.516926620374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45950.516926620374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45950.516926620374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45950.516926620374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45950.516926620374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45950.516926620374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45950.516926620374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45950.516926620374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45950.516926620374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45950.516926620374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45950.516926620374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45950.516926620374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45950.516926620374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45950.516926620374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45950.516926620374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45950.516926620374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45950.516926620374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45950.516926620374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45950.516926620374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45950.516926620374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45950.516926620374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45950.516926620374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45950.516926620374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45950.516926620374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45950.516926620374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45950.516926620374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45950.516926620374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45950.516926620374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45950.516926620374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45950.516926620374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45950.516926620374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45950.516926620374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45950.516926620374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45950.516926620374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45950.516926620374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45950.516926620374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45950.516926620374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45950.516926620374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45950.516926620374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45950.516926620374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45950.516926620374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45950.516926620374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45950.516926620374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45950.516926620374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45950.516926620374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45950.516926620374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45950.516926620374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45950.516926620374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45950.516926620374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45950.516926620374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45950.516926620374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45950.516926620374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45950.516926620374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45950.516926620374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45950.516926620374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45950.516926620374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45950.516926620374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45950.516926620374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45950.516926620374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45950.516926620374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45950.516926620374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45950.516926620374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45950.516926620374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45950.516926620374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45950.516926620374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45950.516926620374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45950.516926620374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45950.516926620374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45950.516926620374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45950.516926620374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45950.516926620374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45950.516926620374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45950.516926620374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45950.516926620374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45950.516926620374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45950.516926620374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45950.516926620374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45950.516926620374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45950.516926620374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45950.516926620374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45950.516926620374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45950.516926620374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45950.516926620374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45950.516926620374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45950.516926620374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45950.516926620374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45950.516926620374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45950.516926620374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45950.516926620374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45950.516926620374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45950.516926620374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45950.516926620374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45950.516926620374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45950.516926620374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45950.516926620374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45950.516926620374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45950.516926620374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45950.516926620374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45950.516926620374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45950.516926620374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45950.516926620374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45950.516926620374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45950.516926620374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45950.516926620374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45950.516926620374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45950.516926620374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45950.516926620374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45950.516926620374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45950.516926620374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45950.516926620374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45950.516926620374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45950.516926620374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45950.516926620374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45950.516926620374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45950.516926620374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45950.516926620374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45950.516926620374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45950.516926620374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45950.516926620374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45950.516926620374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45950.516926620374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45950.516926620374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45950.516926620374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45950.516926620374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45950.516926620374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45950.516926620374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45950.516926620374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45950.516926620374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45950.516926620374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45950.516926620374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45950.516926620374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45950.516926620374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45950.516926620374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45950.516926620374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45950.516926620374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45950.516926620374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45950.516926620374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45950.516926620374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45950.516926620374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45950.516926620374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45950.516926620374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45950.516926620374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45950.516926620374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45950.516926620374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45950.516926620374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45950.516926620374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45950.516926620374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45950.516926620374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45950.516926620374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45950.516926620374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45950.516926620374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45950.516926620374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45950.516926620374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45950.516926620374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45950.516926620374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45950.516926620374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45950.516926620374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45950.516926620374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45950.516926620374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45950.516926620374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45950.516926620374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45950.516926620374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45950.516926620374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45950.516926620374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45950.516926620374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45950.516926620374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45950.516926620374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45950.516926620374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45950.516926620374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45950.516926620374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45950.516926620374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45950.516926620374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45950.516926620374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45950.516926620374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45950.516926620374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45950.516926620374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45950.516926620374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45950.516926620374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45950.516926620374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45950.516926620374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45950.516926620374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45950.516926620374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45950.516926620374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45950.516926620374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45950.516926620374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45950.516926620374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45950.516926620374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45950.516926620374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45950.516926620374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45950.516926620374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45950.516926620374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45950.516926620374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45950.516926620374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45950.516926620374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45950.516926620374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45950.516926620374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45950.516926620374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45950.516926620374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45950.516926620374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45950.516926620374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45950.516926620374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45950.516926620374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45950.516926620374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45950.516926620374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45950.516926620374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45950.516926620374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45950.516926620374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45950.516926620374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45950.516926620374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45950.516926620374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45950.516926620374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45950.516926620374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45950.516926620374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45950.516926620374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45950.516926620374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45950.516926620374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45950.516926620374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45950.516926620374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45950.516926620374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45950.516926620374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45950.516926620374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45950.516926620374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45950.516926620374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45950.516926620374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45950.516926620374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45950.516926620374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45950.516926620374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45950.516926620374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45950.516926620374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45950.516926620374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45950.516926620374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45950.516926620374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45950.516926620374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45950.516926620374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45950.516926620374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45950.516926620374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45950.516926620374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45950.516926620374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45950.516926620374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45950.516926620374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45950.516926620374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45950.516926620374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45950.516926620374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45950.516926620374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45950.516926620374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45950.516926620374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45950.516926620374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45950.516926620374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45950.516926620374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45950.516926620374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45950.516926620374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45950.516926620374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45950.516926620374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45950.516926620374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45950.516926620374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45950.516926620374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45950.516926620374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45950.516926620374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45950.516926620374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45950.516926620374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45950.516926620374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45950.516926620374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45950.516926620374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45950.516926620374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45950.516926620374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45950.516926620374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45950.516926620374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45950.516926620374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45950.516926620374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45950.516926620374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45950.516926620374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45950.516926620374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45950.516926620374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45950.516926620374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45950.516926620374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45950.516926620374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45950.516926620374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45950.516926620374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45950.516926620374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45950.516926620374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45950.516926620374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45950.516926620374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45950.516926620374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45950.516926620374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45950.516926620374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45950.516926620374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45950.516926620374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45950.516926620374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45950.516926620374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45950.516926620374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45950.516926620374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45950.516926620374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45950.516926620374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45950.516926620374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45950.516926620374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45950.516926620374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45950.516926620374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45950.516926620374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45950.516926620374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45950.516926620374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45950.516926620374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45950.516926620374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45950.516926620374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45950.516926620374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45950.516926620374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247.03620902777766</v>
      </c>
      <c r="H2" s="101">
        <v>45703.474768518521</v>
      </c>
      <c r="I2" s="98" t="str">
        <f>IFERROR(VLOOKUP(D2,DB!A:F,6,0),"")</f>
        <v>SCECO</v>
      </c>
      <c r="J2" s="98" t="str">
        <f>IFERROR(VLOOKUP(D2,DB!A:G,7,0),"")</f>
        <v>Dead</v>
      </c>
      <c r="K2" s="103" t="s">
        <v>39055</v>
      </c>
      <c r="L2" s="95" t="str">
        <f>IFERROR(VLOOKUP(D2,DB!A:I,9,0),"")</f>
        <v>Latis</v>
      </c>
    </row>
    <row r="3" spans="1:16" ht="36.75" customHeight="1">
      <c r="A3" s="121" t="s">
        <v>39056</v>
      </c>
      <c r="B3" s="121" t="str">
        <f>IFERROR(VLOOKUP(D3,DB!A:K,11,0),"")</f>
        <v>R4</v>
      </c>
      <c r="C3" s="122">
        <v>2</v>
      </c>
      <c r="D3" s="123" t="s">
        <v>23873</v>
      </c>
      <c r="E3" s="100" t="s">
        <v>38964</v>
      </c>
      <c r="F3" s="125">
        <v>45950.11383101852</v>
      </c>
      <c r="G3" s="126">
        <f ca="1">IFERROR(NOW()-F3,"")</f>
        <v>0.40309560185414739</v>
      </c>
      <c r="H3" s="125">
        <v>45950.102280092593</v>
      </c>
      <c r="I3" s="121" t="str">
        <f>IFERROR(VLOOKUP(D3,DB!A:F,6,0),"")</f>
        <v>SCECO</v>
      </c>
      <c r="J3" s="121" t="str">
        <f>IFERROR(VLOOKUP(D3,DB!A:G,7,0),"")</f>
        <v>Dead+Vandalized</v>
      </c>
      <c r="K3" s="127" t="s">
        <v>39057</v>
      </c>
      <c r="L3" s="123" t="str">
        <f>IFERROR(VLOOKUP(D3,DB!A:I,9,0),"")</f>
        <v>Latis</v>
      </c>
    </row>
    <row r="4" spans="1:16" ht="15" customHeight="1">
      <c r="A4" s="121" t="s">
        <v>39058</v>
      </c>
      <c r="B4" s="121" t="str">
        <f>IFERROR(VLOOKUP(D4,DB!A:K,11,0),"")</f>
        <v>R4</v>
      </c>
      <c r="C4" s="122">
        <v>1</v>
      </c>
      <c r="D4" s="123" t="s">
        <v>34353</v>
      </c>
      <c r="E4" s="100" t="s">
        <v>38964</v>
      </c>
      <c r="F4" s="125"/>
      <c r="G4" s="126">
        <f ca="1">IFERROR(NOW()-F4,"")</f>
        <v>45950.516926620374</v>
      </c>
      <c r="H4" s="125">
        <v>45950.392430555556</v>
      </c>
      <c r="I4" s="121" t="str">
        <f>IFERROR(VLOOKUP(D4,DB!A:F,6,0),"")</f>
        <v>SCECO</v>
      </c>
      <c r="J4" s="121" t="str">
        <f>IFERROR(VLOOKUP(D4,DB!A:G,7,0),"")</f>
        <v>Vandalized</v>
      </c>
      <c r="K4" s="127" t="s">
        <v>39059</v>
      </c>
      <c r="L4" s="123" t="str">
        <f>IFERROR(VLOOKUP(D4,DB!A:I,9,0),"")</f>
        <v>Latis</v>
      </c>
    </row>
    <row r="5" spans="1:16" ht="15" customHeight="1">
      <c r="A5" s="121"/>
      <c r="B5" s="121" t="str">
        <f>IFERROR(VLOOKUP(D5,DB!A:K,11,0),"")</f>
        <v/>
      </c>
      <c r="C5" s="122"/>
      <c r="D5" s="95"/>
      <c r="E5" s="100"/>
      <c r="F5" s="125"/>
      <c r="G5" s="126">
        <f ca="1">IFERROR(NOW()-F5,"")</f>
        <v>45950.516926620374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45950.516926620374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45950.516926620374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45950.516926620374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45950.516926620374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45950.516926620374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45950.516926620374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45950.516926620374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45950.516926620374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45950.516926620374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45950.516926620374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45950.516926620374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45950.516926620374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45950.516926620374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45950.516926620374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45950.516926620374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45950.516926620374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45950.516926620374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45950.516926620374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45950.516926620374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45950.516926620374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45950.516926620374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45950.516926620374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45950.516926620374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45950.516926620374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45950.516926620374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45950.516926620374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45950.516926620374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45950.516926620374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45950.516926620374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45950.516926620374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45950.516926620374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45950.516926620374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45950.516926620374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45950.516926620374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45950.516926620374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45950.516926620374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45950.516926620374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45950.516926620374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45950.516926620374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45950.516926620374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45950.516926620374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45950.516926620374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45950.516926620374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45950.516926620374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45950.516926620374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45950.516926620374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45950.516926620374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45950.516926620374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45950.516926620374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45950.516926620374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45950.516926620374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45950.516926620374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45950.516926620374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45950.516926620374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45950.516926620374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45950.516926620374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45950.516926620374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45950.516926620374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45950.516926620374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45950.516926620374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45950.516926620374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45950.516926620374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45950.516926620374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45950.516926620374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45950.516926620374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45950.516926620374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45950.516926620374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45950.516926620374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45950.516926620374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45950.516926620374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45950.516926620374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45950.516926620374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45950.516926620374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45950.516926620374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45950.516926620374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45950.516926620374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45950.516926620374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45950.516926620374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45950.516926620374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45950.516926620374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45950.516926620374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45950.516926620374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45950.516926620374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45950.516926620374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45950.516926620374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45950.516926620374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45950.516926620374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45950.516926620374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45950.516926620374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45950.516926620374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45950.516926620374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45950.516926620374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45950.516926620374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45950.516926620374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45950.516926620374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45950.516926620374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45950.516926620374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45950.516926620374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45950.516926620374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45950.516926620374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45950.516926620374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45950.516926620374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45950.516926620374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45950.516926620374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45950.516926620374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45950.516926620374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45950.516926620374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45950.516926620374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45950.516926620374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45950.516926620374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45950.516926620374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45950.516926620374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45950.516926620374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45950.516926620374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45950.516926620374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45950.516926620374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45950.516926620374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45950.516926620374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45950.516926620374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45950.516926620374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45950.516926620374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45950.516926620374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45950.516926620374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45950.516926620374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45950.516926620374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45950.516926620374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45950.516926620374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45950.516926620374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45950.516926620374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45950.516926620374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45950.516926620374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45950.516926620374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45950.516926620374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45950.516926620374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45950.516926620374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45950.516926620374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45950.516926620374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45950.516926620374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45950.516926620374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45950.516926620374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45950.516926620374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45950.516926620374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45950.516926620374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45950.516926620374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45950.516926620374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45950.516926620374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45950.516926620374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45950.516926620374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45950.516926620374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45950.516926620374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45950.516926620374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45950.516926620374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45950.516926620374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45950.516926620374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45950.516926620374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45950.516926620374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45950.516926620374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45950.516926620374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45950.516926620374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45950.516926620374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45950.516926620374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45950.516926620374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45950.516926620374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45950.516926620374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45950.516926620374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45950.516926620374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45950.516926620374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45950.516926620374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45950.516926620374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45950.516926620374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45950.516926620374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45950.516926620374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45950.516926620374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45950.516926620374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45950.516926620374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45950.516926620374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45950.516926620374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45950.516926620374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45950.516926620374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45950.516926620374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45950.516926620374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45950.516926620374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45950.516926620374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45950.516926620374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45950.516926620374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45950.516926620374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45950.516926620374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45950.516926620374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45950.516926620374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45950.516926620374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45950.516926620374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45950.516926620374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45950.516926620374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45950.516926620374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45950.516926620374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45950.516926620374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45950.516926620374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45950.516926620374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45950.516926620374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45950.516926620374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45950.516926620374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45950.516926620374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45950.516926620374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45950.516926620374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45950.516926620374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45950.516926620374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45950.516926620374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45950.516926620374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45950.516926620374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45950.516926620374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45950.516926620374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45950.516926620374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45950.516926620374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45950.516926620374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45950.516926620374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45950.516926620374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45950.516926620374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45950.516926620374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45950.516926620374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45950.516926620374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45950.516926620374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45950.516926620374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45950.516926620374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45950.516926620374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45950.516926620374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45950.516926620374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45950.516926620374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45950.516926620374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45950.516926620374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45950.516926620374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45950.516926620374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45950.516926620374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45950.516926620374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45950.516926620374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45950.516926620374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45950.516926620374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45950.516926620374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45950.516926620374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45950.516926620374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45950.516926620374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45950.516926620374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45950.516926620374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45950.516926620374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45950.516926620374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45950.516926620374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45950.516926620374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45950.516926620374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45950.516926620374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45950.516926620374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45950.516926620374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45950.516926620374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45950.516926620374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45950.516926620374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45950.516926620374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45950.516926620374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45950.516926620374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45950.516926620374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45950.516926620374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45950.516926620374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45950.516926620374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45950.516926620374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45950.516926620374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45950.516926620374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45950.516926620374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45950.516926620374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45950.516926620374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45950.516926620374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45950.516926620374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45950.516926620374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45950.516926620374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45950.516926620374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45950.516926620374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45950.516926620374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45950.516926620374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45950.516926620374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45950.516926620374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45950.516926620374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45950.516926620374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45950.516926620374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45950.516926620374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45950.516926620374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45950.516926620374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45950.516926620374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45950.516926620374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45950.516926620374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45950.516926620374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45950.516926620374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45950.516926620374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45950.516926620374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45950.516926620374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45950.516926620374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45950.516926620374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45950.516926620374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45950.516926620374</v>
      </c>
      <c r="H299" s="125"/>
      <c r="I299" s="121" t="str">
        <f>IFERROR(VLOOKUP(D299,DB!A:F,6,0),"")</f>
        <v/>
      </c>
      <c r="J299" s="121" t="str">
        <f>IFERROR(VLOOKUP(D299,DB!A:G,7,0),"")</f>
        <v/>
      </c>
      <c r="K299" s="127"/>
      <c r="L299" s="123" t="str">
        <f>IFERROR(VLOOKUP(D299,DB!A:I,9,0),"")</f>
        <v/>
      </c>
    </row>
    <row r="300" spans="1:12" ht="15" customHeight="1">
      <c r="A300" s="128"/>
      <c r="B300" s="128" t="str">
        <f>IFERROR(VLOOKUP(D300,DB!A:K,11,0),"")</f>
        <v/>
      </c>
      <c r="C300" s="129"/>
      <c r="D300" s="130"/>
      <c r="E300" s="131"/>
      <c r="F300" s="132"/>
      <c r="G300" s="133">
        <f ca="1">IFERROR(NOW()-F300,"")</f>
        <v>45950.516926620374</v>
      </c>
      <c r="H300" s="132"/>
      <c r="I300" s="128" t="str">
        <f>IFERROR(VLOOKUP(D300,DB!A:F,6,0),"")</f>
        <v/>
      </c>
      <c r="J300" s="128" t="str">
        <f>IFERROR(VLOOKUP(D300,DB!A:G,7,0),"")</f>
        <v/>
      </c>
      <c r="K300" s="134"/>
      <c r="L300" s="130" t="str">
        <f>IFERROR(VLOOKUP(D300,DB!A:I,9,0),"")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2"/>
  <sheetViews>
    <sheetView workbookViewId="0">
      <selection activeCell="K13" sqref="K1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58.68486643518554</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24.328049305557215</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5.7453525462988182</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1.855815509261447</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2</v>
      </c>
      <c r="D6" s="159" t="s">
        <v>38172</v>
      </c>
      <c r="E6" s="159" t="s">
        <v>38964</v>
      </c>
      <c r="F6" s="160">
        <v>45950.501886574071</v>
      </c>
      <c r="G6" s="161">
        <f ca="1">IFERROR(NOW()-F6,"")</f>
        <v>1.5040046302601695E-2</v>
      </c>
      <c r="H6" s="160">
        <v>45950.492858796293</v>
      </c>
      <c r="I6" s="159" t="str">
        <f>IFERROR(VLOOKUP(D6,DB!A:F,6,0),"")</f>
        <v>SCECO</v>
      </c>
      <c r="J6" s="159" t="str">
        <f>IFERROR(VLOOKUP(D6,DB!A:G,7,0),"")</f>
        <v>Haj Removal</v>
      </c>
      <c r="K6" s="159" t="s">
        <v>39069</v>
      </c>
      <c r="L6" s="159" t="str">
        <f>IFERROR(VLOOKUP(D6,DB!A:I,9,0),"")</f>
        <v>Latis</v>
      </c>
    </row>
    <row r="7" spans="1:13" ht="15">
      <c r="A7" s="159"/>
      <c r="B7" s="159" t="str">
        <f>IFERROR(VLOOKUP(D7,DB!A:K,11,0),"")</f>
        <v/>
      </c>
      <c r="C7" s="159"/>
      <c r="D7" s="159"/>
      <c r="E7" s="159"/>
      <c r="F7" s="160"/>
      <c r="G7" s="161">
        <f ca="1">IFERROR(NOW()-F7,"")</f>
        <v>45950.516926620374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45950.516926620374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45950.516926620374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45950.516926620374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45950.516926620374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45950.516926620374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45950.516926620374</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45950.516926620374</v>
      </c>
      <c r="H14" s="160"/>
      <c r="I14" s="159" t="str">
        <f>IFERROR(VLOOKUP(D14,DB!A:F,6,0),"")</f>
        <v/>
      </c>
      <c r="J14" s="159" t="str">
        <f>IFERROR(VLOOKUP(D14,DB!A:G,7,0),"")</f>
        <v/>
      </c>
      <c r="K14" s="159"/>
      <c r="L14" s="159" t="str">
        <f>IFERROR(VLOOKUP(D14,DB!A:I,9,0),"")</f>
        <v/>
      </c>
    </row>
    <row r="15" spans="1:13" ht="15">
      <c r="A15" s="159"/>
      <c r="B15" s="159" t="str">
        <f>IFERROR(VLOOKUP(D15,DB!A:K,11,0),"")</f>
        <v/>
      </c>
      <c r="C15" s="159"/>
      <c r="D15" s="162"/>
      <c r="E15" s="159"/>
      <c r="F15" s="160"/>
      <c r="G15" s="161">
        <f ca="1">IFERROR(NOW()-F15,"")</f>
        <v>45950.516926620374</v>
      </c>
      <c r="H15" s="160"/>
      <c r="I15" s="159" t="str">
        <f>IFERROR(VLOOKUP(D15,DB!A:F,6,0),"")</f>
        <v/>
      </c>
      <c r="J15" s="159" t="str">
        <f>IFERROR(VLOOKUP(D15,DB!A:G,7,0),"")</f>
        <v/>
      </c>
      <c r="K15" s="159"/>
      <c r="L15" s="159" t="str">
        <f>IFERROR(VLOOKUP(D15,DB!A:I,9,0),"")</f>
        <v/>
      </c>
    </row>
    <row r="16" spans="1:13" ht="15">
      <c r="A16" s="159"/>
      <c r="B16" s="159" t="str">
        <f>IFERROR(VLOOKUP(D16,DB!A:K,11,0),"")</f>
        <v/>
      </c>
      <c r="C16" s="159"/>
      <c r="D16"/>
      <c r="E16" s="159"/>
      <c r="F16" s="160"/>
      <c r="G16" s="161">
        <f ca="1">IFERROR(NOW()-F16,"")</f>
        <v>45950.516926620374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45950.516926620374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45950.516926620374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45950.516926620374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45950.516926620374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45950.516926620374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45950.516926620374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45950.516926620374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45950.516926620374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45950.516926620374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45950.516926620374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45950.516926620374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45950.516926620374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45950.516926620374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45950.516926620374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45950.516926620374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45950.516926620374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45950.516926620374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45950.516926620374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45950.516926620374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45950.516926620374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45950.516926620374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45950.516926620374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45950.516926620374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45950.516926620374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45950.516926620374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45950.516926620374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45950.516926620374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45950.516926620374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45950.516926620374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45950.516926620374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45950.516926620374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45950.516926620374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45950.516926620374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45950.516926620374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45950.516926620374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45950.516926620374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45950.516926620374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45950.516926620374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45950.516926620374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45950.516926620374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45950.516926620374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45950.516926620374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45950.516926620374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45950.516926620374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45950.516926620374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45950.516926620374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45950.516926620374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45950.516926620374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45950.516926620374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45950.516926620374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45950.516926620374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45950.516926620374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45950.516926620374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45950.516926620374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45950.516926620374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45950.516926620374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45950.516926620374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45950.516926620374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45950.516926620374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45950.516926620374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45950.516926620374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45950.516926620374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45950.516926620374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45950.516926620374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45950.516926620374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45950.516926620374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45950.516926620374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45950.516926620374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45950.516926620374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45950.516926620374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45950.516926620374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45950.516926620374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45950.516926620374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45950.516926620374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45950.516926620374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45950.516926620374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45950.516926620374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45950.516926620374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45950.516926620374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45950.516926620374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45950.516926620374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45950.516926620374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45950.516926620374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45950.516926620374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45950.516926620374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45950.516926620374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45950.516926620374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45950.516926620374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45950.516926620374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45950.516926620374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45950.516926620374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45950.516926620374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45950.516926620374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45950.516926620374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45950.516926620374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45950.516926620374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45950.516926620374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45950.516926620374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45950.516926620374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45950.516926620374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45950.516926620374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45950.516926620374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45950.516926620374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45950.516926620374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45950.516926620374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45950.516926620374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45950.516926620374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45950.516926620374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45950.516926620374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45950.516926620374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45950.516926620374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45950.516926620374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45950.516926620374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45950.516926620374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45950.516926620374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45950.516926620374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45950.516926620374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45950.516926620374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45950.516926620374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45950.516926620374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45950.516926620374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45950.516926620374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45950.516926620374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45950.516926620374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45950.516926620374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45950.516926620374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45950.516926620374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45950.516926620374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45950.516926620374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45950.516926620374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45950.516926620374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45950.516926620374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45950.516926620374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45950.516926620374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45950.516926620374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45950.516926620374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45950.516926620374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45950.516926620374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45950.516926620374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45950.516926620374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45950.516926620374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45950.516926620374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45950.516926620374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45950.516926620374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45950.516926620374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45950.516926620374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45950.516926620374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45950.516926620374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45950.516926620374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45950.516926620374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45950.516926620374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45950.516926620374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45950.516926620374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45950.516926620374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45950.516926620374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45950.516926620374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45950.516926620374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45950.516926620374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45950.516926620374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45950.516926620374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45950.516926620374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45950.516926620374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45950.516926620374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45950.516926620374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45950.516926620374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45950.516926620374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45950.516926620374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45950.516926620374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45950.516926620374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45950.516926620374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45950.516926620374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45950.516926620374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45950.516926620374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45950.516926620374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45950.516926620374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45950.516926620374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45950.516926620374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45950.516926620374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45950.516926620374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45950.516926620374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45950.516926620374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45950.516926620374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45950.516926620374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45950.516926620374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45950.516926620374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45950.516926620374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45950.516926620374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45950.516926620374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45950.516926620374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45950.516926620374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45950.516926620374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45950.516926620374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45950.516926620374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45950.516926620374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45950.516926620374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45950.516926620374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45950.516926620374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45950.516926620374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45950.516926620374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45950.516926620374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45950.516926620374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45950.516926620374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45950.516926620374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45950.516926620374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45950.516926620374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45950.516926620374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45950.516926620374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45950.516926620374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45950.516926620374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45950.516926620374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45950.516926620374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45950.516926620374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45950.516926620374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45950.516926620374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45950.516926620374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45950.516926620374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45950.516926620374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45950.516926620374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45950.516926620374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45950.516926620374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45950.516926620374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45950.516926620374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45950.516926620374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45950.516926620374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45950.516926620374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45950.516926620374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45950.516926620374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45950.516926620374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45950.516926620374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45950.516926620374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45950.516926620374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45950.516926620374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45950.516926620374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45950.516926620374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45950.516926620374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45950.516926620374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45950.516926620374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45950.516926620374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45950.516926620374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45950.516926620374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45950.516926620374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45950.516926620374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45950.516926620374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45950.516926620374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45950.516926620374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45950.516926620374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45950.516926620374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45950.516926620374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45950.516926620374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45950.516926620374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45950.516926620374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45950.516926620374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45950.516926620374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45950.516926620374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45950.516926620374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45950.516926620374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45950.516926620374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45950.516926620374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45950.516926620374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45950.516926620374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45950.516926620374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45950.516926620374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45950.516926620374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45950.516926620374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45950.516926620374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45950.516926620374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45950.516926620374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45950.516926620374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45950.516926620374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45950.516926620374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45950.516926620374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45950.516926620374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45950.516926620374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45950.516926620374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45950.516926620374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45950.516926620374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45950.516926620374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45950.516926620374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45950.516926620374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45950.516926620374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45950.516926620374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45950.516926620374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45950.516926620374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45950.516926620374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45950.516926620374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45950.516926620374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45950.516926620374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45950.516926620374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45950.516926620374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45950.516926620374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45950.516926620374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45950.516926620374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45950.516926620374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45950.516926620374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45950.516926620374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45950.516926620374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45950.516926620374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45950.516926620374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45950.516926620374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45950.516926620374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45950.516926620374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45950.516926620374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45950.516926620374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45950.516926620374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45950.516926620374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45950.516926620374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45950.516926620374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45950.516926620374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45950.516926620374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45950.516926620374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45950.516926620374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45950.516926620374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45950.516926620374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45950.516926620374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45950.516926620374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45950.516926620374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45950.516926620374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45950.516926620374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45950.516926620374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45950.516926620374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45950.516926620374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45950.516926620374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45950.516926620374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45950.516926620374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45950.516926620374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45950.516926620374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45950.516926620374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45950.516926620374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45950.516926620374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45950.516926620374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45950.516926620374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45950.516926620374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45950.516926620374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45950.516926620374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45950.516926620374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45950.516926620374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45950.516926620374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45950.516926620374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45950.516926620374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45950.516926620374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45950.516926620374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45950.516926620374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45950.516926620374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45950.516926620374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45950.516926620374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45950.516926620374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45950.516926620374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45950.516926620374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45950.516926620374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45950.516926620374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45950.516926620374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45950.516926620374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45950.516926620374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45950.516926620374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45950.516926620374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45950.516926620374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45950.516926620374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45950.516926620374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45950.516926620374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45950.516926620374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45950.516926620374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45950.516926620374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45950.516926620374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45950.516926620374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45950.516926620374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45950.516926620374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45950.516926620374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45950.516926620374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45950.516926620374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45950.516926620374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45950.516926620374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45950.516926620374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45950.516926620374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45950.516926620374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45950.516926620374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45950.516926620374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45950.516926620374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45950.516926620374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45950.516926620374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45950.516926620374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45950.516926620374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45950.516926620374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45950.516926620374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45950.516926620374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45950.516926620374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45950.516926620374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45950.516926620374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45950.516926620374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45950.516926620374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45950.516926620374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45950.516926620374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45950.516926620374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45950.516926620374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45950.516926620374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45950.516926620374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45950.516926620374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45950.516926620374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45950.516926620374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45950.516926620374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45950.516926620374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45950.516926620374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45950.516926620374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45950.516926620374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45950.516926620374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45950.516926620374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45950.516926620374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45950.516926620374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45950.516926620374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45950.516926620374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45950.516926620374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45950.516926620374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45950.516926620374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45950.516926620374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45950.516926620374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45950.516926620374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45950.516926620374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45950.516926620374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45950.516926620374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45950.516926620374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45950.516926620374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45950.516926620374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45950.516926620374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45950.516926620374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45950.516926620374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45950.516926620374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45950.516926620374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45950.516926620374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45950.516926620374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45950.516926620374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45950.516926620374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45950.516926620374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45950.516926620374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45950.516926620374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45950.516926620374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45950.516926620374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45950.516926620374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45950.516926620374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45950.516926620374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45950.516926620374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45950.516926620374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45950.516926620374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45950.516926620374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45950.516926620374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45950.516926620374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45950.516926620374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45950.516926620374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45950.516926620374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45950.516926620374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45950.516926620374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45950.516926620374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45950.516926620374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45950.516926620374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45950.516926620374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45950.516926620374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45950.516926620374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45950.516926620374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45950.516926620374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45950.516926620374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45950.516926620374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45950.516926620374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45950.516926620374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45950.516926620374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45950.516926620374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45950.516926620374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45950.516926620374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45950.516926620374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45950.516926620374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45950.516926620374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45950.516926620374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45950.516926620374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45950.516926620374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45950.516926620374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45950.516926620374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45950.516926620374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45950.516926620374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45950.516926620374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45950.516926620374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45950.516926620374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45950.516926620374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45950.516926620374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45950.516926620374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45950.516926620374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45950.516926620374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45950.516926620374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45950.516926620374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45950.516926620374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45950.516926620374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45950.516926620374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45950.516926620374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45950.516926620374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45950.516926620374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45950.516926620374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45950.516926620374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45950.516926620374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45950.516926620374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45950.516926620374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45950.516926620374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45950.516926620374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45950.516926620374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45950.516926620374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45950.516926620374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45950.516926620374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45950.516926620374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45950.516926620374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45950.516926620374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45950.516926620374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45950.516926620374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45950.516926620374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45950.516926620374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45950.516926620374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45950.516926620374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45950.516926620374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45950.516926620374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45950.516926620374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45950.516926620374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45950.516926620374</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45950.516926620374</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45950.516926620374</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45950.516926620374</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45950.516926620374</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45950.516926620374</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45950.516926620374</v>
      </c>
      <c r="H538" s="160"/>
      <c r="I538" s="159" t="str">
        <f>IFERROR(VLOOKUP(D538,DB!A:F,6,0),"")</f>
        <v/>
      </c>
      <c r="J538" s="159" t="str">
        <f>IFERROR(VLOOKUP(D538,DB!A:G,7,0),"")</f>
        <v/>
      </c>
      <c r="K538" s="159"/>
      <c r="L538" s="159" t="str">
        <f>IFERROR(VLOOKUP(D538,DB!A:I,9,0),"")</f>
        <v/>
      </c>
    </row>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8" ht="15"/>
    <row r="649" ht="15"/>
    <row r="651" ht="15"/>
    <row r="652" ht="15"/>
    <row r="653" ht="15"/>
    <row r="654" ht="15"/>
    <row r="656" ht="15"/>
    <row r="657" ht="15"/>
    <row r="664" ht="15"/>
    <row r="665" ht="15"/>
    <row r="666" ht="15"/>
    <row r="667" ht="15"/>
    <row r="668" ht="15"/>
    <row r="669" ht="15"/>
    <row r="672" ht="15"/>
    <row r="673" ht="15"/>
    <row r="674" ht="15"/>
    <row r="675" ht="15"/>
    <row r="676" ht="15"/>
    <row r="677" ht="15"/>
    <row r="678" ht="15"/>
    <row r="679" ht="15"/>
    <row r="680" ht="15"/>
    <row r="681" ht="15"/>
    <row r="682" ht="15"/>
    <row r="683"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77" ht="15"/>
    <row r="778" ht="15"/>
    <row r="779" ht="15"/>
    <row r="780" ht="15"/>
    <row r="781" ht="15"/>
    <row r="782" ht="15"/>
    <row r="783" ht="15"/>
    <row r="784" ht="15"/>
    <row r="785" ht="15"/>
    <row r="786"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1" ht="15"/>
    <row r="872"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1076" ht="15"/>
    <row r="1077" ht="15"/>
    <row r="1078" ht="15"/>
    <row r="1079" ht="15"/>
    <row r="1080" ht="15"/>
    <row r="1081"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51" ht="15"/>
    <row r="1152" ht="15"/>
    <row r="1154" ht="15"/>
    <row r="1155" ht="15"/>
    <row r="1156" ht="15"/>
    <row r="1157" ht="15"/>
    <row r="1158" ht="15"/>
    <row r="1159" ht="15"/>
    <row r="1160"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2" ht="15"/>
    <row r="1283" ht="15"/>
    <row r="1284" ht="15"/>
    <row r="1285" ht="15"/>
    <row r="1286" ht="15"/>
    <row r="1287" ht="15"/>
    <row r="1288" ht="15"/>
    <row r="1289" ht="15"/>
    <row r="1290" ht="15"/>
    <row r="1291" ht="15"/>
    <row r="1299" ht="15"/>
    <row r="1300" ht="15"/>
    <row r="1303" ht="15"/>
    <row r="1304" ht="15"/>
    <row r="1305" ht="15"/>
    <row r="1306" ht="15"/>
    <row r="1307" ht="15"/>
    <row r="1308" ht="15"/>
    <row r="1309" ht="15"/>
    <row r="1310" ht="15"/>
    <row r="1313" ht="15"/>
    <row r="1314" ht="15"/>
    <row r="1315" ht="15"/>
    <row r="1316" ht="15"/>
    <row r="1317" ht="15"/>
    <row r="1318" ht="15"/>
    <row r="1319" ht="15"/>
    <row r="1320" ht="15"/>
    <row r="1321" ht="15"/>
    <row r="1322" ht="15"/>
    <row r="1323" ht="15"/>
    <row r="1324" ht="15"/>
    <row r="1326" ht="15"/>
    <row r="1327" ht="15"/>
    <row r="1328" ht="15"/>
    <row r="1331" ht="15"/>
    <row r="1333" ht="15"/>
    <row r="1335" ht="15"/>
    <row r="1338" ht="15"/>
    <row r="1339" ht="15"/>
    <row r="1340" ht="15"/>
    <row r="1342" ht="15"/>
  </sheetData>
  <dataValidations count="2">
    <dataValidation allowBlank="1" showInputMessage="1" showErrorMessage="1" sqref="E1" xr:uid="{920C6338-E771-4DAE-8C89-92A9093EA4DE}"/>
    <dataValidation type="list" allowBlank="1" showInputMessage="1" showErrorMessage="1" sqref="E2:E5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E5" sqref="E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39070</v>
      </c>
      <c r="B2" s="105" t="str">
        <f>IFERROR(VLOOKUP(D2,DB!A:K,11,0),"")</f>
        <v>R6</v>
      </c>
      <c r="C2" s="107">
        <v>2</v>
      </c>
      <c r="D2" s="105" t="s">
        <v>38946</v>
      </c>
      <c r="E2" s="108" t="s">
        <v>38964</v>
      </c>
      <c r="F2" s="109">
        <v>45950.453055555554</v>
      </c>
      <c r="G2" s="78">
        <f ca="1">IFERROR(NOW()-F2,"-")</f>
        <v>6.3871064819977619E-2</v>
      </c>
      <c r="H2" s="109">
        <v>45950.420312499999</v>
      </c>
      <c r="I2" s="105" t="str">
        <f>IFERROR(VLOOKUP(D2,DB!A:F,6,0),"")</f>
        <v>Generator-SG</v>
      </c>
      <c r="J2" s="104" t="str">
        <f>IFERROR(VLOOKUP(D2,DB!A:G,7,0),"")</f>
        <v>Vandalized</v>
      </c>
      <c r="K2" s="110" t="s">
        <v>39071</v>
      </c>
      <c r="L2" s="111" t="str">
        <f>IFERROR(VLOOKUP(D2,DB!A:I,9,0),"")</f>
        <v>Latis</v>
      </c>
    </row>
    <row r="3" spans="1:16383" ht="31.5" customHeight="1">
      <c r="A3" s="106" t="s">
        <v>39072</v>
      </c>
      <c r="B3" s="105" t="str">
        <f>IFERROR(VLOOKUP(D3,DB!A:K,11,0),"")</f>
        <v>R6</v>
      </c>
      <c r="C3" s="107">
        <v>1</v>
      </c>
      <c r="D3" s="105" t="s">
        <v>36888</v>
      </c>
      <c r="E3" s="108" t="s">
        <v>38964</v>
      </c>
      <c r="F3" s="109">
        <v>45950.476319444446</v>
      </c>
      <c r="G3" s="78">
        <f ca="1">IFERROR(NOW()-F3,"-")</f>
        <v>4.0607175928016659E-2</v>
      </c>
      <c r="H3" s="109">
        <v>45950.47047453704</v>
      </c>
      <c r="I3" s="105" t="str">
        <f>IFERROR(VLOOKUP(D3,DB!A:F,6,0),"")</f>
        <v>Generator-SG</v>
      </c>
      <c r="J3" s="104" t="str">
        <f>IFERROR(VLOOKUP(D3,DB!A:G,7,0),"")</f>
        <v>Vandalized</v>
      </c>
      <c r="K3" s="110" t="s">
        <v>39073</v>
      </c>
      <c r="L3" s="111" t="str">
        <f>IFERROR(VLOOKUP(D3,DB!A:I,9,0),"")</f>
        <v>Latis</v>
      </c>
    </row>
    <row r="4" spans="1:16383" ht="31.5" customHeight="1">
      <c r="A4" s="106" t="s">
        <v>39074</v>
      </c>
      <c r="B4" s="105" t="str">
        <f>IFERROR(VLOOKUP(D4,DB!A:K,11,0),"")</f>
        <v>R6</v>
      </c>
      <c r="C4" s="107">
        <v>3</v>
      </c>
      <c r="D4" s="105" t="s">
        <v>33538</v>
      </c>
      <c r="E4" s="108" t="s">
        <v>39045</v>
      </c>
      <c r="F4" s="163">
        <v>45950.504618055558</v>
      </c>
      <c r="G4" s="78">
        <f ca="1">IFERROR(NOW()-F4,"-")</f>
        <v>1.2308564815612044E-2</v>
      </c>
      <c r="H4" s="109">
        <v>45950.502905092595</v>
      </c>
      <c r="I4" s="105" t="str">
        <f>IFERROR(VLOOKUP(D4,DB!A:F,6,0),"")</f>
        <v>SCECO</v>
      </c>
      <c r="J4" s="104" t="str">
        <f>IFERROR(VLOOKUP(D4,DB!A:G,7,0),"")</f>
        <v>Good+No BB Design</v>
      </c>
      <c r="K4" s="110" t="s">
        <v>39075</v>
      </c>
      <c r="L4" s="111" t="str">
        <f>IFERROR(VLOOKUP(D4,DB!A:I,9,0),"")</f>
        <v>Latis</v>
      </c>
    </row>
    <row r="5" spans="1:16383" ht="31.5" customHeight="1">
      <c r="A5" s="106"/>
      <c r="B5" s="105" t="str">
        <f>IFERROR(VLOOKUP(D5,DB!A:K,11,0),"")</f>
        <v>R6</v>
      </c>
      <c r="C5" s="107">
        <v>1</v>
      </c>
      <c r="D5" s="105" t="s">
        <v>33852</v>
      </c>
      <c r="E5" s="108" t="s">
        <v>39045</v>
      </c>
      <c r="F5" s="109"/>
      <c r="G5" s="78">
        <f ca="1">IFERROR(NOW()-F5,"-")</f>
        <v>45950.516926620374</v>
      </c>
      <c r="H5" s="109">
        <v>45950.49763888889</v>
      </c>
      <c r="I5" s="105" t="str">
        <f>IFERROR(VLOOKUP(D5,DB!A:F,6,0),"")</f>
        <v>SCECO</v>
      </c>
      <c r="J5" s="104" t="str">
        <f>IFERROR(VLOOKUP(D5,DB!A:G,7,0),"")</f>
        <v>Dead</v>
      </c>
      <c r="K5" s="110" t="s">
        <v>39076</v>
      </c>
      <c r="L5" s="111" t="str">
        <f>IFERROR(VLOOKUP(D5,DB!A:I,9,0),"")</f>
        <v>Latis</v>
      </c>
    </row>
    <row r="6" spans="1:16383" ht="31.5" customHeight="1">
      <c r="A6" s="106"/>
      <c r="B6" s="105" t="str">
        <f>IFERROR(VLOOKUP(D6,DB!A:K,11,0),"")</f>
        <v/>
      </c>
      <c r="C6" s="107"/>
      <c r="D6" s="105"/>
      <c r="E6" s="108"/>
      <c r="F6" s="109"/>
      <c r="G6" s="78">
        <f ca="1">IFERROR(NOW()-F6,"-")</f>
        <v>45950.516926620374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45950.516926620374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45950.516926620374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45950.516926620374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45950.516926620374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45950.516926620374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45950.516926620374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45950.516926620374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45950.516926620374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45950.516926620374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45950.516926620374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45950.516926620374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45950.516926620374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45950.516926620374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45950.516926620374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45950.516926620374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45950.516926620374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45950.516926620374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45950.516926620374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45950.516926620374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45950.516926620374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45950.516926620374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45950.516926620374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45950.516926620374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45950.516926620374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45950.516926620374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45950.516926620374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45950.516926620374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45950.516926620374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45950.516926620374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45950.516926620374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45950.516926620374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45950.516926620374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45950.516926620374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45950.516926620374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45950.516926620374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45950.516926620374</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2025-10-20T09:25:26Z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