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98" documentId="13_ncr:1_{F6CB121F-512D-4AA6-A0C1-0FB36C537598}" xr6:coauthVersionLast="47" xr6:coauthVersionMax="47" xr10:uidLastSave="{9AFB51B2-3CA4-4E72-9897-ABDFE375137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5" i="5" l="1"/>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G10"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L10" i="5"/>
  <c r="J4" i="5"/>
  <c r="J5" i="5"/>
  <c r="J6" i="5"/>
  <c r="J7" i="5"/>
  <c r="J8" i="5"/>
  <c r="J9" i="5"/>
  <c r="J10" i="5"/>
  <c r="I4" i="5"/>
  <c r="I5" i="5"/>
  <c r="I6" i="5"/>
  <c r="I7" i="5"/>
  <c r="I8" i="5"/>
  <c r="I9" i="5"/>
  <c r="I10" i="5"/>
  <c r="B4" i="5"/>
  <c r="B5" i="5"/>
  <c r="B6" i="5"/>
  <c r="B7" i="5"/>
  <c r="B8" i="5"/>
  <c r="B9" i="5"/>
  <c r="B10"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<sst xmlns="http://schemas.openxmlformats.org/spreadsheetml/2006/main" count="178599" uniqueCount="39083">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</sst>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0" totalsRowShown="0" headerRowDxfId="31" dataDxfId="30" headerRowBorderDxfId="28" tableBorderDxfId="29">
  <autoFilter ref="A1:L57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285.4848048611093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4.9894923611063859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45948.433230787035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45948.433230787035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45948.433230787035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45948.433230787035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45948.433230787035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45948.433230787035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45948.433230787035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45948.433230787035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45948.433230787035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45948.433230787035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45948.433230787035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45948.433230787035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45948.433230787035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45948.433230787035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45948.433230787035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45948.433230787035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45948.433230787035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45948.433230787035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45948.433230787035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45948.433230787035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45948.433230787035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45948.433230787035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45948.433230787035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45948.433230787035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45948.433230787035</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45948.433230787035</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45948.433230787035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45948.433230787035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45948.433230787035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45948.433230787035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45948.433230787035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45948.433230787035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45948.433230787035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45948.433230787035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45948.433230787035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45948.433230787035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45948.433230787035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45948.433230787035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45948.433230787035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45948.433230787035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45948.433230787035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45948.433230787035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45948.433230787035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45948.433230787035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45948.433230787035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45948.433230787035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45948.433230787035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45948.433230787035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45948.433230787035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45948.433230787035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45948.433230787035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45948.433230787035</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45948.433230787035</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45948.433230787035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45948.433230787035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45948.433230787035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45948.433230787035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45948.433230787035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45948.433230787035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45948.433230787035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45948.433230787035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45948.433230787035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45948.433230787035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45948.433230787035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45948.433230787035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45948.433230787035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45948.433230787035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45948.433230787035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45948.433230787035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45948.433230787035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45948.433230787035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45948.433230787035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45948.433230787035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45948.433230787035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45948.433230787035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45948.433230787035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45948.433230787035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45948.433230787035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45948.433230787035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45948.433230787035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45948.433230787035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45948.433230787035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45948.433230787035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45948.433230787035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45948.433230787035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45948.433230787035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45948.433230787035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45948.433230787035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45948.433230787035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45948.433230787035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45948.433230787035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45948.433230787035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45948.433230787035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45948.433230787035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45948.433230787035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45948.433230787035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45948.433230787035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45948.433230787035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45948.433230787035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45948.433230787035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45948.433230787035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45948.433230787035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45948.433230787035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45948.433230787035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45948.433230787035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45948.433230787035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45948.433230787035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45948.433230787035</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45948.433230787035</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141.70614745370403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123.43339282407396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3.9374553240704699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2.9168287037464324E-2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45948.433230787035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45948.433230787035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45948.433230787035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45948.433230787035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45948.433230787035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45948.433230787035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45948.433230787035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45948.433230787035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45948.433230787035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45948.433230787035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45948.433230787035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45948.433230787035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45948.433230787035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45948.433230787035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45948.433230787035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45948.433230787035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45948.433230787035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45948.433230787035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45948.433230787035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45948.433230787035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45948.433230787035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45948.433230787035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45948.433230787035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45948.433230787035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45948.433230787035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45948.433230787035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45948.433230787035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45948.433230787035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45948.433230787035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45948.433230787035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45948.433230787035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45948.433230787035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45948.433230787035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45948.433230787035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45948.433230787035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45948.433230787035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45948.433230787035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45948.433230787035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45948.433230787035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45948.433230787035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45948.433230787035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45948.433230787035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45948.433230787035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45948.433230787035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45948.433230787035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45948.433230787035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45948.433230787035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45948.433230787035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45948.433230787035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45948.433230787035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45948.433230787035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45948.433230787035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45948.433230787035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45948.433230787035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45948.433230787035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45948.433230787035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45948.433230787035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45948.433230787035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45948.433230787035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45948.433230787035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45948.433230787035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45948.433230787035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45948.433230787035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45948.433230787035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45948.433230787035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45948.433230787035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45948.433230787035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45948.433230787035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45948.433230787035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45948.433230787035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45948.433230787035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45948.433230787035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45948.433230787035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45948.433230787035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45948.433230787035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45948.433230787035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45948.433230787035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45948.433230787035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45948.433230787035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45948.433230787035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45948.433230787035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45948.433230787035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45948.433230787035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45948.433230787035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45948.433230787035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45948.433230787035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45948.433230787035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45948.433230787035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45948.433230787035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45948.433230787035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45948.433230787035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45948.433230787035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45948.433230787035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45948.433230787035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45948.433230787035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45948.433230787035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45948.433230787035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19137</v>
      </c>
      <c r="E2" s="18" t="s">
        <v>38964</v>
      </c>
      <c r="F2" s="20">
        <v>45948.272499999999</v>
      </c>
      <c r="G2" s="21">
        <f t="shared" ref="G2:G51" ca="1" si="0">IFERROR(NOW()-F2,"-")</f>
        <v>0.16073078703630017</v>
      </c>
      <c r="H2" s="22">
        <v>45948.267291666663</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45948.433230787035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45948.433230787035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45948.433230787035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45948.433230787035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45948.433230787035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45948.433230787035</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45948.433230787035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45948.433230787035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45948.433230787035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45948.433230787035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45948.433230787035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45948.433230787035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45948.433230787035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45948.433230787035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45948.433230787035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45948.433230787035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45948.433230787035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45948.433230787035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45948.433230787035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45948.433230787035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45948.433230787035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45948.433230787035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45948.433230787035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45948.433230787035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45948.433230787035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45948.433230787035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45948.433230787035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45948.433230787035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45948.433230787035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45948.433230787035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45948.433230787035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45948.433230787035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45948.433230787035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45948.433230787035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45948.433230787035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45948.433230787035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45948.433230787035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45948.433230787035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45948.433230787035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45948.433230787035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45948.433230787035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45948.433230787035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45948.433230787035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45948.433230787035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45948.433230787035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45948.433230787035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45948.433230787035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45948.433230787035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45948.433230787035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45948.433230787035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45948.433230787035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45948.433230787035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45948.433230787035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45948.433230787035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45948.433230787035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45948.433230787035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45948.433230787035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45948.433230787035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45948.433230787035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45948.433230787035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45948.433230787035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45948.433230787035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45948.433230787035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45948.433230787035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45948.433230787035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45948.433230787035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45948.433230787035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45948.433230787035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45948.433230787035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45948.433230787035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45948.433230787035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45948.433230787035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45948.433230787035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45948.433230787035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45948.433230787035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45948.433230787035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45948.433230787035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45948.433230787035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45948.433230787035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45948.433230787035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45948.433230787035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45948.433230787035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45948.433230787035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45948.433230787035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45948.433230787035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45948.433230787035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45948.433230787035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45948.433230787035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45948.433230787035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45948.433230787035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45948.433230787035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45948.433230787035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45948.433230787035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45948.433230787035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45948.433230787035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45948.433230787035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45948.433230787035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45948.433230787035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45948.433230787035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45948.433230787035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45948.433230787035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45948.433230787035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45948.433230787035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45948.433230787035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45948.433230787035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45948.433230787035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45948.433230787035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45948.433230787035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45948.433230787035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45948.433230787035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45948.433230787035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45948.433230787035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45948.433230787035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45948.433230787035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45948.433230787035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45948.433230787035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45948.433230787035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45948.433230787035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45948.433230787035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45948.433230787035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45948.433230787035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45948.433230787035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45948.433230787035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45948.433230787035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45948.433230787035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45948.433230787035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45948.433230787035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45948.433230787035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45948.433230787035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45948.433230787035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45948.433230787035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45948.433230787035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45948.433230787035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45948.433230787035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45948.433230787035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45948.433230787035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45948.433230787035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45948.433230787035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45948.433230787035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45948.433230787035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45948.433230787035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45948.433230787035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45948.433230787035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45948.433230787035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45948.433230787035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45948.433230787035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45948.433230787035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45948.433230787035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45948.433230787035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45948.433230787035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45948.433230787035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45948.433230787035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45948.433230787035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45948.433230787035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45948.433230787035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45948.433230787035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45948.433230787035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45948.433230787035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45948.433230787035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45948.433230787035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45948.433230787035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45948.433230787035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45948.433230787035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45948.433230787035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45948.433230787035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45948.433230787035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45948.433230787035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45948.433230787035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45948.433230787035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45948.433230787035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45948.433230787035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45948.433230787035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45948.433230787035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45948.433230787035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45948.433230787035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45948.433230787035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45948.433230787035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45948.433230787035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45948.433230787035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45948.433230787035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45948.433230787035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45948.433230787035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45948.433230787035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45948.433230787035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45948.433230787035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45948.433230787035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45948.433230787035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45948.433230787035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45948.433230787035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45948.433230787035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45948.433230787035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45948.433230787035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45948.433230787035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45948.433230787035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45948.433230787035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45948.433230787035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45948.433230787035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45948.433230787035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45948.433230787035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45948.433230787035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45948.433230787035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45948.433230787035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45948.433230787035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45948.433230787035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45948.433230787035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45948.433230787035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45948.433230787035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45948.433230787035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45948.433230787035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45948.433230787035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45948.433230787035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45948.433230787035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45948.433230787035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45948.433230787035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45948.433230787035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45948.433230787035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45948.433230787035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45948.433230787035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45948.433230787035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45948.433230787035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45948.433230787035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45948.433230787035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45948.433230787035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45948.433230787035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45948.433230787035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45948.433230787035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45948.433230787035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45948.433230787035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45948.433230787035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45948.433230787035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45948.433230787035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45948.433230787035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45948.433230787035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45948.433230787035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45948.433230787035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45948.433230787035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45948.433230787035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45948.433230787035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45948.433230787035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45948.433230787035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45948.433230787035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45948.433230787035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45948.433230787035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45948.433230787035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45948.433230787035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45948.433230787035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45948.433230787035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45948.433230787035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45948.433230787035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45948.433230787035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45948.433230787035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45948.433230787035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45948.433230787035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45948.433230787035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45948.433230787035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45948.433230787035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45948.433230787035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45948.433230787035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45948.433230787035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45948.433230787035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45948.433230787035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45948.433230787035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45948.433230787035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45948.433230787035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45948.433230787035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45948.433230787035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45948.433230787035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45948.433230787035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45948.433230787035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45948.433230787035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45948.433230787035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45948.433230787035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45948.433230787035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45948.433230787035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45948.433230787035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45948.433230787035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45948.433230787035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45948.433230787035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45948.433230787035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45948.433230787035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45948.433230787035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45948.433230787035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45948.433230787035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45948.433230787035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45948.433230787035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45948.433230787035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45948.433230787035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45948.433230787035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45948.433230787035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45948.433230787035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45948.433230787035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45948.433230787035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45948.433230787035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45948.433230787035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45948.433230787035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45948.433230787035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45948.433230787035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45948.433230787035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45948.433230787035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45948.433230787035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45948.433230787035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45948.433230787035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45948.433230787035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45948.433230787035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45948.433230787035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45948.433230787035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45948.433230787035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45948.433230787035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45948.433230787035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45948.433230787035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45948.433230787035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45948.433230787035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45948.433230787035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45948.433230787035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45948.433230787035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45948.433230787035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45948.433230787035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45948.433230787035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45948.433230787035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45948.433230787035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45948.433230787035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45948.433230787035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45948.433230787035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45948.433230787035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45948.433230787035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45948.433230787035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45948.433230787035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45948.433230787035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45948.433230787035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45948.433230787035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45948.433230787035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45948.433230787035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45948.433230787035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45948.433230787035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45948.433230787035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45948.433230787035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45948.433230787035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45948.433230787035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45948.433230787035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45948.433230787035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45948.433230787035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45948.433230787035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45948.433230787035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45948.433230787035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45948.433230787035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45948.433230787035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45948.433230787035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45948.433230787035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45948.433230787035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45948.433230787035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45948.433230787035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45948.433230787035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45948.433230787035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45948.433230787035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45948.433230787035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45948.433230787035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45948.433230787035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45948.433230787035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45948.433230787035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45948.433230787035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45948.433230787035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45948.433230787035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45948.433230787035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45948.433230787035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45948.433230787035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45948.433230787035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45948.433230787035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45948.433230787035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45948.433230787035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45948.433230787035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45948.433230787035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45948.433230787035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45948.433230787035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45948.433230787035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45948.433230787035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45948.433230787035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45948.433230787035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45948.433230787035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45948.433230787035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45948.433230787035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45948.433230787035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45948.433230787035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45948.433230787035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45948.433230787035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45948.433230787035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45948.433230787035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45948.433230787035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45948.433230787035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45948.433230787035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45948.433230787035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45948.433230787035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45948.433230787035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45948.433230787035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45948.433230787035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45948.433230787035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45948.433230787035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45948.433230787035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45948.433230787035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45948.433230787035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45948.433230787035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45948.433230787035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45948.433230787035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45948.433230787035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45948.433230787035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45948.433230787035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45948.433230787035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45948.433230787035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45948.433230787035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45948.433230787035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45948.433230787035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45948.433230787035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45948.433230787035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45948.433230787035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45948.433230787035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45948.433230787035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45948.433230787035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45948.433230787035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45948.433230787035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45948.433230787035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45948.433230787035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45948.433230787035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45948.433230787035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45948.433230787035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45948.433230787035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45948.433230787035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45948.433230787035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45948.433230787035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45948.433230787035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45948.433230787035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45948.433230787035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45948.433230787035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45948.433230787035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45948.433230787035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45948.433230787035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45948.433230787035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45948.433230787035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45948.433230787035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45948.433230787035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45948.433230787035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45948.433230787035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45948.433230787035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45948.433230787035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45948.433230787035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45948.433230787035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45948.433230787035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45948.433230787035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45948.433230787035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45948.433230787035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45948.433230787035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45948.433230787035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45948.433230787035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45948.433230787035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45948.433230787035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45948.433230787035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45948.433230787035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45948.433230787035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45948.433230787035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45948.433230787035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45948.433230787035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45948.433230787035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45948.433230787035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45948.433230787035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45948.433230787035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45948.433230787035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45948.433230787035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45948.433230787035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45948.433230787035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45948.433230787035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45948.433230787035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45948.433230787035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45948.433230787035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45948.433230787035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45948.433230787035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45948.433230787035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45948.433230787035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45948.433230787035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45948.433230787035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45948.433230787035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45948.433230787035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45948.433230787035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45948.433230787035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45948.433230787035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45948.433230787035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45948.433230787035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45948.433230787035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45948.433230787035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45948.433230787035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45948.433230787035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45948.433230787035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45948.433230787035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45948.433230787035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45948.433230787035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45948.433230787035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45948.433230787035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45948.433230787035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45948.433230787035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45948.433230787035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45948.433230787035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45948.433230787035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45948.433230787035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45948.433230787035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45948.433230787035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45948.433230787035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45948.433230787035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45948.433230787035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45948.433230787035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45948.433230787035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45948.433230787035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45948.433230787035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45948.433230787035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45948.433230787035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45948.433230787035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45948.433230787035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45948.433230787035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45948.433230787035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45948.433230787035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45948.433230787035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45948.433230787035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45948.433230787035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45948.433230787035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45948.433230787035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45948.433230787035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45948.433230787035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45948.433230787035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45948.433230787035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45948.43323101852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45948.43323101852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45948.43323101852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45948.43323101852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45948.43323101852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45948.43323101852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45948.43323101852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45948.43323101852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45948.43323101852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45948.43323101852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45948.43323101852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45948.43323101852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45948.43323101852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45948.43323101852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45948.43323101852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45948.43323101852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45948.43323101852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45948.43323101852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45948.43323101852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45948.43323101852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45948.43323101852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45948.43323101852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45948.43323101852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45948.43323101852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45948.43323101852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45948.43323101852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45948.43323101852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45948.43323101852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45948.43323101852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45948.43323101852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45948.43323101852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45948.43323101852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45948.43323101852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45948.43323101852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45948.43323101852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45948.43323101852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45948.43323101852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45948.43323101852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45948.43323101852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45948.43323101852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45948.43323101852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45948.43323101852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45948.43323101852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45948.43323101852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45948.43323101852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45948.43323101852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45948.43323101852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45948.43323101852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45948.43323101852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45948.43323101852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45948.43323101852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45948.43323101852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45948.43323101852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45948.43323101852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45948.43323101852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45948.43323101852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45948.43323101852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45948.43323101852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45948.43323101852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45948.43323101852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45948.43323101852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45948.43323101852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45948.43323101852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45948.43323101852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45948.43323101852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45948.43323101852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45948.43323101852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45948.43323101852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45948.43323101852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45948.43323101852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45948.43323101852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45948.43323101852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45948.43323101852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45948.43323101852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45948.43323101852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45948.43323101852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45948.43323101852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45948.43323101852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45948.43323101852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45948.43323101852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45948.43323101852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45948.43323101852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45948.43323101852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45948.43323101852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45948.43323101852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45948.43323101852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45948.43323101852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45948.43323101852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45948.43323101852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45948.43323101852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45948.43323101852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45948.43323101852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45948.43323101852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45948.43323101852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45948.43323101852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45948.43323101852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45948.43323101852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45948.43323101852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45948.43323101852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45948.43323101852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45948.43323101852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45948.43323101852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45948.43323101852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45948.43323101852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45948.43323101852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45948.43323101852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45948.43323101852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45948.43323101852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45948.43323101852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45948.43323101852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45948.43323101852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45948.43323101852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45948.43323101852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45948.43323101852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45948.43323101852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45948.43323101852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45948.43323101852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45948.43323101852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45948.43323101852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45948.43323101852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45948.43323101852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45948.43323101852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45948.43323101852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45948.43323101852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45948.43323101852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45948.43323101852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45948.43323101852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45948.43323101852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45948.43323101852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45948.43323101852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45948.43323101852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45948.43323101852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45948.43323101852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45948.43323101852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45948.43323101852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45948.43323101852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45948.43323101852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45948.43323101852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45948.43323101852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45948.43323101852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45948.43323101852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45948.43323101852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45948.43323101852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45948.43323101852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45948.43323101852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45948.43323101852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45948.43323101852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45948.43323101852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45948.43323101852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45948.43323101852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45948.43323101852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45948.43323101852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45948.43323101852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45948.43323101852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45948.43323101852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45948.43323101852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45948.43323101852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45948.43323101852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45948.43323101852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45948.43323101852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45948.43323101852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45948.43323101852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45948.43323101852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45948.43323101852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45948.43323101852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45948.43323101852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45948.43323101852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45948.43323101852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45948.43323101852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45948.43323101852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45948.43323101852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45948.43323101852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45948.43323101852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45948.43323101852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45948.43323101852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45948.43323101852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45948.43323101852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45948.43323101852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45948.43323101852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45948.43323101852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45948.43323101852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45948.43323101852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45948.43323101852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45948.43323101852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45948.43323101852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45948.43323101852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45948.43323101852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45948.43323101852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45948.43323101852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45948.43323101852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45948.43323101852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45948.43323101852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45948.43323101852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45948.43323101852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45948.43323101852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45948.43323101852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45948.43323101852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45948.43323101852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45948.43323101852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45948.43323101852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45948.43323101852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45948.43323101852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45948.43323101852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45948.43323101852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45948.43323101852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45948.43323101852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45948.43323101852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45948.43323101852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45948.43323101852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45948.43323101852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45948.43323101852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45948.43323101852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45948.43323101852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45948.43323101852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45948.43323101852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45948.43323101852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45948.43323101852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45948.43323101852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45948.43323101852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45948.43323101852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45948.43323101852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45948.43323101852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45948.43323101852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45948.43323101852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45948.43323101852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45948.43323101852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45948.43323101852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45948.43323101852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45948.43323101852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45948.43323101852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45948.43323101852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45948.43323101852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45948.43323101852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45948.43323101852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45948.43323101852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45948.43323101852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45948.43323101852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45948.43323101852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45948.43323101852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45948.43323101852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45948.43323101852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45948.43323101852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45948.43323101852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45948.43323101852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45948.43323101852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45948.43323101852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45948.43323101852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45948.43323101852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45948.43323101852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45948.43323101852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45948.43323101852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45948.43323101852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45948.43323101852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45948.43323101852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45948.43323101852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45948.43323101852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45948.43323101852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45948.43323101852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45948.43323101852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45948.43323101852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45948.43323101852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45948.43323101852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45948.43323101852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45948.43323101852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45948.43323101852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45948.43323101852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45948.43323101852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45948.43323101852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45948.43323101852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45948.43323101852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45948.43323101852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45948.43323101852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45948.43323101852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45948.43323101852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45948.43323101852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45948.43323101852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45948.43323101852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45948.43323101852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45948.43323101852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45948.43323101852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45948.43323101852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45948.43323101852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45948.43323101852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45948.43323101852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45948.43323101852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45948.43323101852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45948.43323101852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45948.43323101852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45948.43323101852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45948.43323101852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45948.43323101852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45948.43323101852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45948.43323101852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45948.43323101852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45948.43323101852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45948.43323101852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45948.43323101852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45948.43323101852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45948.43323101852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45948.43323101852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45948.43323101852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45948.43323101852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45948.43323101852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45948.43323101852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45948.43323101852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45948.43323101852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45948.43323101852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45948.43323101852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45948.43323101852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45948.43323101852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45948.43323101852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45948.43323101852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45948.43323101852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45948.43323101852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45948.43323101852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45948.43323101852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45948.43323101852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45948.43323101852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45948.43323101852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45948.43323101852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45948.43323101852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45948.43323101852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45948.43323101852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45948.43323101852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45948.43323101852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45948.43323101852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45948.43323101852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45948.43323101852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45948.43323101852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45948.43323101852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45948.43323101852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45948.43323101852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45948.43323101852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45948.43323101852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45948.43323101852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45948.43323101852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45948.43323101852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45948.43323101852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45948.43323101852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45948.43323101852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45948.43323101852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45948.43323101852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45948.43323101852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45948.43323101852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45948.43323101852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45948.43323101852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45948.43323101852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45948.43323101852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45948.43323101852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45948.43323101852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45948.43323101852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45948.43323101852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45948.43323101852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45948.43323101852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45948.43323101852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45948.43323101852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45948.43323101852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45948.43323101852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45948.43323101852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45948.43323101852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45948.43323101852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45948.43323101852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45948.43323101852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45948.43323101852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45948.43323101852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45948.43323101852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45948.43323101852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45948.43323101852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45948.43323101852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45948.43323101852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45948.43323101852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45948.43323101852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45948.43323101852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45948.43323101852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45948.43323101852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45948.43323101852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45948.43323101852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45948.43323101852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45948.43323101852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45948.43323101852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45948.43323101852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45948.43323101852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45948.43323101852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45948.43323101852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45948.43323101852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45948.43323101852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45948.43323101852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45948.43323101852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45948.43323101852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45948.43323101852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45948.43323101852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45948.43323101852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45948.43323101852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45948.43323101852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45948.43323101852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45948.43323101852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45948.43323101852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45948.43323101852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45948.43323101852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45948.43323101852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45948.43323101852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45948.43323101852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45948.43323101852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45948.43323101852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45948.43323101852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45948.43323101852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45948.43323101852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45948.43323101852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45948.43323101852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45948.43323101852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45948.43323101852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45948.43323101852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45948.43323101852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45948.43323101852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45948.43323101852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45948.43323101852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45948.43323101852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45948.43323101852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45948.43323101852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45948.43323101852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45948.43323101852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45948.43323101852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45948.43323101852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45948.43323101852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45948.43323101852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45948.43323101852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45948.43323101852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45948.43323101852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45948.43323101852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45948.43323101852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45948.43323101852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45948.43323101852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45948.43323101852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45948.43323101852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45948.43323101852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45948.43323101852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45948.43323101852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45948.43323101852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45948.43323101852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45948.43323101852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45948.43323101852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45948.43323101852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45948.43323101852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45948.43323101852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45948.43323101852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45948.43323101852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45948.43323101852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45948.43323101852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45948.43323101852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45948.43323101852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45948.43323101852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45948.43323101852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45948.43323101852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45948.43323101852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45948.43323101852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45948.43323101852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45948.43323101852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45948.43323101852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45948.43323101852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45948.43323101852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45948.43323101852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45948.43323101852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45948.43323101852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45948.43323101852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45948.43323101852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45948.43323101852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45948.43323101852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45948.43323101852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45948.43323101852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45948.43323101852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45948.43323101852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45948.43323101852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45948.43323101852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45948.43323101852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45948.43323101852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45948.43323101852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45948.43323101852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45948.43323101852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45948.43323101852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45948.43323101852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45948.43323101852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45948.43323101852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45948.43323101852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45948.43323101852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45948.43323101852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45948.43323101852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45948.43323101852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45948.43323101852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45948.43323101852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45948.43323101852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45948.43323101852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45948.43323101852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45948.43323101852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45948.43323101852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45948.43323101852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45948.43323101852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45948.43323101852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45948.43323101852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45948.43323101852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45948.43323101852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45948.43323101852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45948.43323101852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45948.43323101852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45948.43323101852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45948.43323101852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45948.43323101852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45948.43323101852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45948.43323101852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45948.43323101852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45948.43323101852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45948.43323101852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45948.43323101852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45948.43323101852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45948.43323101852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45948.43323101852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45948.43323101852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45948.43323101852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45948.43323101852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45948.43323101852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45948.43323101852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45948.43323101852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45948.43323101852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45948.43323101852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45948.43323101852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45948.43323101852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45948.43323101852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45948.43323101852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45948.43323101852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45948.43323101852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45948.43323101852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45948.43323101852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45948.43323101852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45948.43323101852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45948.43323101852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45948.43323101852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45948.43323101852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45948.43323101852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45948.43323101852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45948.43323101852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45948.43323101852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45948.43323101852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45948.43323101852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45948.43323101852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45948.43323101852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45948.43323101852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45948.43323101852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45948.43323101852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45948.43323101852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45948.43323101852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45948.43323101852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45948.43323101852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45948.43323101852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45948.43323101852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45948.43323101852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45948.43323101852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45948.43323101852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45948.43323101852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45948.43323101852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45948.43323101852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45948.43323101852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45948.43323101852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45948.43323101852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45948.43323101852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45948.43323101852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45948.43323101852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45948.43323101852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45948.43323101852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45948.43323101852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45948.43323101852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45948.43323101852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45948.43323101852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45948.43323101852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45948.43323101852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45948.43323101852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45948.43323101852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45948.43323101852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45948.43323101852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45948.43323101852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45948.43323101852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45948.43323101852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45948.43323101852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45948.43323101852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45948.43323101852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45948.43323101852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45948.43323101852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45948.43323101852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45948.43323101852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45948.43323101852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45948.43323101852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45948.43323101852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45948.43323101852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45948.43323101852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45948.43323101852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45948.43323101852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45948.43323101852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45948.43323101852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45948.43323101852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45948.43323101852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45948.43323101852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45948.43323101852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45948.43323101852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45948.43323101852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45948.43323101852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45948.43323101852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45948.43323101852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45948.43323101852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45948.43323101852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45948.43323101852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45948.43323101852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45948.43323101852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45948.43323101852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45948.43323101852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45948.43323101852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45948.43323101852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45948.43323101852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45948.43323101852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45948.43323101852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45948.43323101852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45948.43323101852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45948.43323101852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45948.43323101852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45948.43323101852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45948.43323101852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45948.43323101852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45948.43323101852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45948.43323101852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45948.43323101852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tabSelected="1" workbookViewId="0">
      <selection activeCell="K15" sqref="K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244.95251319443923</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0.93813819444039837</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7.7099537011235952E-3</v>
      </c>
      <c r="H4" s="128">
        <v>45948.419965277775</v>
      </c>
      <c r="I4" s="124" t="str">
        <f>IFERROR(VLOOKUP(D4,DB!A:F,6,0),"")</f>
        <v>Generator-SG</v>
      </c>
      <c r="J4" s="124" t="str">
        <f>IFERROR(VLOOKUP(D4,DB!A:G,7,0),"")</f>
        <v>Vandalized</v>
      </c>
      <c r="K4" s="130" t="s">
        <v>39063</v>
      </c>
      <c r="L4" s="126" t="str">
        <f>IFERROR(VLOOKUP(D4,DB!A:I,9,0),"")</f>
        <v>Latis</v>
      </c>
    </row>
    <row r="5" spans="1:16" ht="15" customHeight="1">
      <c r="A5" s="124"/>
      <c r="B5" s="124" t="str">
        <f>IFERROR(VLOOKUP(D5,DB!A:K,11,0),"")</f>
        <v/>
      </c>
      <c r="C5" s="125"/>
      <c r="D5" s="96"/>
      <c r="E5" s="101"/>
      <c r="F5" s="128"/>
      <c r="G5" s="129">
        <f ca="1">IFERROR(NOW()-F5,"")</f>
        <v>45948.433230787035</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45948.433230787035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45948.433230787035</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45948.433230787035</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45948.433230787035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45948.433230787035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45948.433230787035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45948.433230787035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45948.433230787035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45948.433230787035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45948.433230787035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45948.433230787035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45948.433230787035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45948.433230787035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45948.433230787035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45948.433230787035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45948.433230787035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45948.433230787035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45948.433230787035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45948.433230787035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45948.433230787035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45948.433230787035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45948.433230787035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45948.433230787035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45948.433230787035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45948.433230787035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45948.433230787035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45948.433230787035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45948.433230787035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45948.433230787035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45948.433230787035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45948.433230787035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45948.433230787035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45948.433230787035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45948.433230787035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45948.433230787035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45948.433230787035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45948.433230787035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45948.433230787035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45948.433230787035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45948.433230787035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45948.433230787035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45948.433230787035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45948.433230787035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45948.433230787035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45948.433230787035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45948.433230787035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45948.433230787035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45948.433230787035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45948.433230787035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45948.433230787035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45948.433230787035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45948.433230787035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45948.433230787035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45948.433230787035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45948.433230787035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45948.433230787035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45948.433230787035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45948.433230787035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45948.433230787035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45948.433230787035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45948.433230787035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45948.433230787035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45948.433230787035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45948.433230787035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45948.433230787035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45948.433230787035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45948.433230787035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45948.433230787035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45948.433230787035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45948.433230787035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45948.433230787035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45948.433230787035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45948.433230787035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45948.433230787035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45948.433230787035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45948.433230787035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45948.433230787035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45948.433230787035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45948.433230787035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45948.433230787035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45948.433230787035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45948.433230787035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45948.433230787035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45948.433230787035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45948.433230787035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45948.433230787035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45948.433230787035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45948.433230787035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45948.433230787035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45948.433230787035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45948.433230787035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45948.433230787035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45948.433230787035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45948.433230787035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45948.433230787035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45948.433230787035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45948.433230787035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45948.433230787035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45948.433230787035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45948.433230787035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45948.433230787035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45948.433230787035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45948.433230787035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45948.433230787035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45948.433230787035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45948.433230787035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45948.433230787035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45948.433230787035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45948.433230787035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45948.433230787035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45948.433230787035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45948.433230787035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45948.433230787035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45948.433230787035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45948.433230787035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45948.433230787035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45948.433230787035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45948.433230787035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45948.433230787035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45948.433230787035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45948.433230787035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45948.433230787035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45948.433230787035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45948.433230787035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45948.433230787035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45948.433230787035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45948.433230787035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45948.433230787035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45948.433230787035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45948.433230787035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45948.433230787035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45948.433230787035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45948.433230787035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45948.433230787035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45948.433230787035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45948.433230787035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45948.433230787035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45948.433230787035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45948.433230787035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45948.433230787035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45948.433230787035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45948.433230787035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45948.433230787035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45948.433230787035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45948.433230787035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45948.433230787035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45948.433230787035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45948.433230787035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45948.433230787035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45948.433230787035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45948.433230787035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45948.433230787035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45948.433230787035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45948.433230787035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45948.433230787035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45948.433230787035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45948.433230787035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45948.433230787035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45948.433230787035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45948.433230787035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45948.433230787035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45948.433230787035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45948.433230787035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45948.433230787035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45948.433230787035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45948.433230787035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45948.433230787035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45948.433230787035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45948.433230787035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45948.433230787035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45948.433230787035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45948.433230787035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45948.433230787035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45948.433230787035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45948.433230787035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45948.433230787035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45948.433230787035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45948.433230787035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45948.433230787035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45948.433230787035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45948.433230787035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45948.433230787035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45948.433230787035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45948.433230787035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45948.433230787035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45948.433230787035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45948.433230787035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45948.433230787035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45948.433230787035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45948.433230787035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45948.433230787035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45948.433230787035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45948.433230787035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45948.433230787035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45948.433230787035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45948.433230787035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45948.433230787035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45948.433230787035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45948.433230787035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45948.433230787035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45948.433230787035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45948.433230787035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45948.433230787035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45948.433230787035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45948.433230787035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45948.433230787035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45948.433230787035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45948.433230787035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45948.433230787035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45948.433230787035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45948.433230787035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45948.433230787035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45948.433230787035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45948.433230787035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45948.433230787035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45948.433230787035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45948.433230787035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45948.433230787035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45948.433230787035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45948.433230787035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45948.433230787035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45948.433230787035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45948.433230787035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45948.433230787035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45948.433230787035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45948.433230787035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45948.433230787035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45948.433230787035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45948.433230787035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45948.433230787035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45948.433230787035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45948.433230787035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45948.433230787035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45948.433230787035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45948.433230787035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45948.433230787035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45948.433230787035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45948.433230787035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45948.433230787035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45948.433230787035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45948.433230787035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45948.433230787035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45948.433230787035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45948.433230787035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45948.433230787035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45948.433230787035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45948.433230787035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45948.433230787035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45948.433230787035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45948.433230787035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45948.433230787035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45948.433230787035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45948.433230787035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45948.433230787035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45948.433230787035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45948.433230787035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45948.433230787035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45948.433230787035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45948.433230787035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45948.433230787035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45948.433230787035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45948.433230787035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45948.433230787035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45948.433230787035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45948.433230787035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45948.433230787035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45948.433230787035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45948.433230787035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45948.433230787035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45948.433230787035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45948.433230787035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45948.433230787035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45948.433230787035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45948.433230787035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45948.433230787035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45948.433230787035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45948.433230787035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45948.433230787035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45948.433230787035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45948.433230787035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45948.433230787035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45948.433230787035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45948.433230787035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45948.433230787035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45948.433230787035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45948.433230787035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45948.433230787035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45948.433230787035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45948.433230787035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45948.433230787035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45948.433230787035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45948.433230787035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45948.433230787035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45948.433230787035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45948.433230787035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45948.433230787035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45948.433230787035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45948.433230787035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45948.433230787035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45948.433230787035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45948.433230787035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45948.433230787035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45948.433230787035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45948.433230787035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45948.433230787035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45948.433230787035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45948.433230787035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45948.433230787035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45948.433230787035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45948.433230787035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45948.433230787035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45948.433230787035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45948.433230787035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45948.433230787035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45948.433230787035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45948.433230787035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45948.433230787035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45948.433230787035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45948.433230787035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45948.433230787035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45948.433230787035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45948.433230787035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45948.433230787035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45948.433230787035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45948.433230787035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45948.433230787035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45948.433230787035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45948.433230787035</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45948.433230787035</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1"/>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56.601170601847116</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22.244353472218791</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3.6616567129603936</v>
      </c>
      <c r="H4" s="38">
        <v>45944.676192129627</v>
      </c>
      <c r="I4" s="37" t="str">
        <f>IFERROR(VLOOKUP(D4,DB!A:F,6,0),"")</f>
        <v>SCECO</v>
      </c>
      <c r="J4" s="37" t="str">
        <f>IFERROR(VLOOKUP(D4,DB!A:G,7,0),"")</f>
        <v>Dead</v>
      </c>
      <c r="K4" s="37" t="s">
        <v>39069</v>
      </c>
      <c r="L4" s="37" t="str">
        <f>IFERROR(VLOOKUP(D4,DB!A:I,9,0),"")</f>
        <v>Latis</v>
      </c>
    </row>
    <row r="5" spans="1:13" ht="30.75">
      <c r="A5" s="37" t="s">
        <v>39070</v>
      </c>
      <c r="B5" s="37" t="str">
        <f>IFERROR(VLOOKUP(D5,DB!A:K,11,0),"")</f>
        <v>R5</v>
      </c>
      <c r="C5" s="37">
        <v>1</v>
      </c>
      <c r="D5" s="123" t="s">
        <v>34747</v>
      </c>
      <c r="E5" s="37" t="s">
        <v>39045</v>
      </c>
      <c r="F5" s="38">
        <v>45947.497812499998</v>
      </c>
      <c r="G5" s="39">
        <f t="shared" ref="G5:G10" ca="1" si="2">IFERROR(NOW()-F5,"")</f>
        <v>0.93541828703746432</v>
      </c>
      <c r="H5" s="38">
        <v>45947.491562499999</v>
      </c>
      <c r="I5" s="37" t="str">
        <f>IFERROR(VLOOKUP(D5,DB!A:F,6,0),"")</f>
        <v>SCECO</v>
      </c>
      <c r="J5" s="37" t="str">
        <f>IFERROR(VLOOKUP(D5,DB!A:G,7,0),"")</f>
        <v>Dead</v>
      </c>
      <c r="K5" s="37" t="s">
        <v>39071</v>
      </c>
      <c r="L5" s="37" t="str">
        <f>IFERROR(VLOOKUP(D5,DB!A:I,9,0),"")</f>
        <v>Latis</v>
      </c>
    </row>
    <row r="6" spans="1:13" ht="15">
      <c r="A6" s="37"/>
      <c r="B6" s="37" t="str">
        <f>IFERROR(VLOOKUP(D6,DB!A:K,11,0),"")</f>
        <v/>
      </c>
      <c r="C6" s="37"/>
      <c r="D6" s="37"/>
      <c r="E6" s="37"/>
      <c r="F6" s="38"/>
      <c r="G6" s="39">
        <f t="shared" ca="1" si="2"/>
        <v>45948.433230787035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45948.433230787035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45948.433230787035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45948.433230787035</v>
      </c>
      <c r="H9" s="38"/>
      <c r="I9" s="37" t="str">
        <f>IFERROR(VLOOKUP(D9,DB!A:F,6,0),"")</f>
        <v/>
      </c>
      <c r="J9" s="37" t="str">
        <f>IFERROR(VLOOKUP(D9,DB!A:G,7,0),"")</f>
        <v/>
      </c>
      <c r="K9" s="37"/>
      <c r="L9" s="37" t="str">
        <f>IFERROR(VLOOKUP(D9,DB!A:I,9,0),"")</f>
        <v/>
      </c>
    </row>
    <row r="10" spans="1:13" ht="15">
      <c r="A10" s="81"/>
      <c r="B10" s="81" t="str">
        <f>IFERROR(VLOOKUP(D10,DB!A:K,11,0),"")</f>
        <v/>
      </c>
      <c r="C10" s="81"/>
      <c r="D10" s="81"/>
      <c r="E10" s="81"/>
      <c r="F10" s="120"/>
      <c r="G10" s="121">
        <f t="shared" ca="1" si="2"/>
        <v>45948.433230787035</v>
      </c>
      <c r="H10" s="120"/>
      <c r="I10" s="81" t="str">
        <f>IFERROR(VLOOKUP(D10,DB!A:F,6,0),"")</f>
        <v/>
      </c>
      <c r="J10" s="81" t="str">
        <f>IFERROR(VLOOKUP(D10,DB!A:G,7,0),"")</f>
        <v/>
      </c>
      <c r="K10" s="81"/>
      <c r="L10" s="81" t="str">
        <f>IFERROR(VLOOKUP(D10,DB!A:I,9,0),"")</f>
        <v/>
      </c>
    </row>
    <row r="11" spans="1:13" ht="15">
      <c r="A11" s="167"/>
      <c r="B11" s="167" t="str">
        <f>IFERROR(VLOOKUP(D11,DB!A:K,11,0),"")</f>
        <v/>
      </c>
      <c r="C11" s="167"/>
      <c r="D11" s="167"/>
      <c r="E11" s="167"/>
      <c r="F11" s="168"/>
      <c r="G11" s="169">
        <f ca="1">IFERROR(NOW()-F11,"")</f>
        <v>45948.433230787035</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45948.433230787035</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45948.433230787035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45948.433230787035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45948.433230787035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45948.433230787035</v>
      </c>
      <c r="H16" s="168"/>
      <c r="I16" s="167" t="str">
        <f>IFERROR(VLOOKUP(D16,DB!A:F,6,0),"")</f>
        <v/>
      </c>
      <c r="J16" s="167" t="str">
        <f>IFERROR(VLOOKUP(D16,DB!A:G,7,0),"")</f>
        <v/>
      </c>
      <c r="K16" s="167"/>
      <c r="L16" s="167" t="str">
        <f>IFERROR(VLOOKUP(D16,DB!A:I,9,0),"")</f>
        <v/>
      </c>
    </row>
    <row r="17" spans="1:12" ht="15.75">
      <c r="A17" s="167"/>
      <c r="B17" s="167" t="str">
        <f>IFERROR(VLOOKUP(D17,DB!A:K,11,0),"")</f>
        <v/>
      </c>
      <c r="C17" s="167"/>
      <c r="D17" s="170"/>
      <c r="E17" s="167"/>
      <c r="F17" s="168"/>
      <c r="G17" s="169">
        <f ca="1">IFERROR(NOW()-F17,"")</f>
        <v>45948.433230787035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45948.433230787035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45948.433230787035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45948.433230787035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45948.433230787035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45948.433230787035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45948.433230787035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45948.433230787035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45948.433230787035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45948.433230787035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45948.433230787035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45948.433230787035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45948.433230787035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45948.433230787035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45948.433230787035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45948.433230787035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45948.433230787035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45948.433230787035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45948.433230787035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45948.433230787035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45948.433230787035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45948.433230787035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45948.433230787035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45948.433230787035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45948.433230787035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45948.433230787035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45948.433230787035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45948.433230787035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45948.433230787035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45948.433230787035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45948.433230787035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45948.433230787035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45948.433230787035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45948.433230787035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45948.433230787035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45948.433230787035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45948.433230787035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45948.433230787035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45948.433230787035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45948.433230787035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45948.433230787035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45948.433230787035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45948.433230787035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45948.433230787035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45948.433230787035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45948.433230787035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45948.433230787035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45948.433230787035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45948.433230787035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45948.433230787035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45948.433230787035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45948.433230787035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45948.433230787035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45948.433230787035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45948.433230787035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45948.433230787035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45948.433230787035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45948.433230787035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45948.433230787035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45948.433230787035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45948.433230787035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45948.433230787035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45948.433230787035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45948.433230787035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45948.433230787035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45948.433230787035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45948.433230787035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45948.433230787035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45948.433230787035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45948.433230787035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45948.433230787035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45948.433230787035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45948.433230787035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45948.433230787035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45948.433230787035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45948.433230787035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45948.433230787035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45948.433230787035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45948.433230787035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45948.433230787035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45948.433230787035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45948.433230787035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45948.433230787035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45948.433230787035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45948.433230787035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45948.433230787035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45948.433230787035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45948.433230787035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45948.433230787035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45948.433230787035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45948.433230787035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45948.433230787035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45948.433230787035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45948.433230787035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45948.433230787035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45948.433230787035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45948.433230787035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45948.433230787035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45948.433230787035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45948.433230787035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45948.433230787035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45948.433230787035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45948.433230787035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45948.433230787035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45948.433230787035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45948.433230787035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45948.433230787035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45948.433230787035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45948.433230787035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45948.433230787035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45948.433230787035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45948.433230787035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45948.433230787035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45948.433230787035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45948.433230787035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45948.433230787035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45948.433230787035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45948.433230787035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45948.433230787035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45948.433230787035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45948.433230787035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45948.433230787035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45948.433230787035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45948.433230787035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45948.433230787035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45948.433230787035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45948.433230787035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45948.433230787035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45948.433230787035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45948.433230787035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45948.433230787035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45948.433230787035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45948.433230787035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45948.433230787035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45948.433230787035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45948.433230787035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45948.433230787035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45948.433230787035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45948.433230787035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45948.433230787035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45948.433230787035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45948.433230787035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45948.433230787035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45948.433230787035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45948.433230787035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45948.433230787035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45948.433230787035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45948.433230787035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45948.433230787035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45948.433230787035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45948.433230787035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45948.433230787035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45948.433230787035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45948.433230787035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45948.433230787035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45948.433230787035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45948.433230787035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45948.433230787035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45948.433230787035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45948.433230787035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45948.433230787035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45948.433230787035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45948.433230787035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45948.433230787035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45948.433230787035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45948.433230787035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45948.433230787035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45948.433230787035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45948.433230787035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45948.433230787035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45948.433230787035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45948.433230787035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45948.433230787035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45948.433230787035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45948.433230787035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45948.433230787035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45948.433230787035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45948.433230787035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45948.433230787035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45948.433230787035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45948.433230787035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45948.433230787035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45948.433230787035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45948.433230787035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45948.433230787035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45948.433230787035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45948.433230787035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45948.433230787035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45948.433230787035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45948.433230787035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45948.433230787035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45948.433230787035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45948.433230787035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45948.433230787035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45948.433230787035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45948.433230787035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45948.433230787035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45948.433230787035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45948.433230787035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45948.433230787035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45948.433230787035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45948.433230787035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45948.433230787035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45948.433230787035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45948.433230787035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45948.433230787035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45948.433230787035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45948.433230787035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45948.433230787035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45948.433230787035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45948.433230787035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45948.433230787035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45948.433230787035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45948.433230787035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45948.433230787035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45948.433230787035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45948.433230787035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45948.433230787035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45948.433230787035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45948.433230787035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45948.433230787035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45948.433230787035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45948.433230787035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45948.433230787035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45948.433230787035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45948.433230787035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45948.433230787035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45948.433230787035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45948.433230787035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45948.433230787035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45948.433230787035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45948.433230787035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45948.433230787035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45948.433230787035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45948.433230787035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45948.433230787035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45948.433230787035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45948.433230787035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45948.433230787035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45948.433230787035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45948.433230787035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45948.433230787035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45948.433230787035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45948.433230787035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45948.433230787035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45948.433230787035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45948.433230787035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45948.433230787035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45948.433230787035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45948.433230787035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45948.433230787035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45948.433230787035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45948.433230787035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45948.433230787035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45948.433230787035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45948.433230787035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45948.433230787035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45948.433230787035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45948.433230787035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45948.433230787035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45948.433230787035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45948.433230787035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45948.433230787035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45948.433230787035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45948.433230787035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45948.433230787035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45948.433230787035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45948.433230787035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45948.433230787035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45948.433230787035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45948.433230787035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45948.433230787035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45948.433230787035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45948.433230787035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45948.433230787035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45948.433230787035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45948.433230787035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45948.433230787035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45948.433230787035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45948.433230787035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45948.433230787035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45948.433230787035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45948.433230787035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45948.433230787035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45948.433230787035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45948.433230787035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45948.433230787035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45948.433230787035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45948.433230787035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45948.433230787035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45948.433230787035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45948.433230787035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45948.433230787035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45948.433230787035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45948.433230787035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45948.433230787035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45948.433230787035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45948.433230787035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45948.433230787035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45948.433230787035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45948.433230787035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45948.433230787035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45948.433230787035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45948.433230787035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45948.433230787035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45948.433230787035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45948.433230787035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45948.433230787035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45948.433230787035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45948.433230787035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45948.433230787035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45948.433230787035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45948.433230787035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45948.433230787035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45948.433230787035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45948.433230787035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45948.433230787035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45948.433230787035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45948.433230787035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45948.433230787035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45948.433230787035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45948.433230787035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45948.433230787035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45948.433230787035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45948.433230787035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45948.433230787035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45948.433230787035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45948.433230787035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45948.433230787035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45948.433230787035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45948.433230787035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45948.433230787035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45948.433230787035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45948.433230787035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45948.433230787035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45948.433230787035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45948.433230787035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45948.433230787035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45948.433230787035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45948.433230787035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45948.433230787035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45948.433230787035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45948.433230787035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45948.433230787035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45948.433230787035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45948.433230787035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45948.433230787035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45948.433230787035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45948.433230787035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45948.433230787035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45948.433230787035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45948.433230787035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45948.433230787035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45948.433230787035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45948.433230787035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45948.433230787035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45948.433230787035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45948.433230787035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45948.433230787035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45948.433230787035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45948.433230787035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45948.433230787035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45948.433230787035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45948.433230787035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45948.433230787035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45948.433230787035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45948.433230787035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45948.433230787035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45948.433230787035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45948.433230787035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45948.433230787035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45948.433230787035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45948.433230787035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45948.433230787035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45948.433230787035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45948.433230787035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45948.433230787035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45948.433230787035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45948.433230787035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45948.433230787035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45948.433230787035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45948.433230787035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45948.433230787035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45948.433230787035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45948.433230787035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45948.433230787035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45948.433230787035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45948.433230787035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45948.433230787035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45948.433230787035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45948.433230787035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45948.433230787035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45948.433230787035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45948.433230787035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45948.433230787035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45948.433230787035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45948.433230787035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45948.433230787035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45948.433230787035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45948.433230787035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45948.433230787035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45948.433230787035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45948.433230787035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45948.433230787035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45948.433230787035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45948.433230787035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45948.433230787035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45948.433230787035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45948.433230787035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45948.433230787035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45948.433230787035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45948.433230787035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45948.433230787035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45948.433230787035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45948.433230787035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45948.433230787035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45948.433230787035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45948.433230787035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45948.433230787035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45948.433230787035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45948.433230787035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45948.433230787035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45948.433230787035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45948.433230787035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45948.433230787035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45948.433230787035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45948.433230787035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45948.433230787035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45948.433230787035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45948.433230787035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45948.433230787035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45948.433230787035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45948.433230787035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45948.433230787035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45948.433230787035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45948.433230787035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45948.433230787035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45948.433230787035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45948.433230787035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45948.433230787035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45948.433230787035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45948.433230787035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45948.433230787035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45948.433230787035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45948.433230787035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45948.433230787035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45948.433230787035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45948.433230787035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45948.433230787035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45948.433230787035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45948.433230787035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45948.433230787035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45948.433230787035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45948.433230787035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45948.433230787035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45948.433230787035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45948.433230787035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45948.433230787035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45948.433230787035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45948.433230787035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45948.433230787035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45948.433230787035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45948.433230787035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45948.433230787035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45948.433230787035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45948.433230787035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45948.433230787035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45948.433230787035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45948.433230787035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45948.433230787035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45948.433230787035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45948.433230787035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45948.433230787035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45948.433230787035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45948.433230787035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45948.433230787035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45948.433230787035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45948.433230787035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45948.433230787035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45948.433230787035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45948.433230787035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45948.433230787035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45948.433230787035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45948.433230787035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45948.433230787035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45948.433230787035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45948.433230787035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45948.433230787035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45948.433230787035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45948.433230787035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45948.433230787035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45948.433230787035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45948.433230787035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45948.433230787035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45948.433230787035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45948.433230787035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45948.433230787035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45948.433230787035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45948.433230787035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45948.433230787035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45948.433230787035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45948.433230787035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45948.433230787035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45948.433230787035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45948.433230787035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45948.433230787035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45948.433230787035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45948.433230787035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45948.433230787035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45948.433230787035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45948.433230787035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45948.433230787035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45948.433230787035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45948.433230787035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45948.433230787035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45948.433230787035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45948.433230787035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45948.433230787035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45948.433230787035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45948.433230787035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45948.433230787035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45948.433230787035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45948.433230787035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45948.433230787035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45948.433230787035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45948.433230787035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45948.433230787035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45948.433230787035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45948.433230787035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45948.433230787035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45948.433230787035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45948.433230787035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45948.433230787035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45948.433230787035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45948.433230787035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45948.433230787035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45948.433230787035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45948.433230787035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45948.433230787035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45948.433230787035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45948.433230787035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45948.433230787035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45948.433230787035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45948.433230787035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45948.433230787035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45948.433230787035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45948.433230787035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45948.433230787035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45948.433230787035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45948.433230787035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45948.433230787035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45948.433230787035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45948.433230787035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45948.433230787035</v>
      </c>
      <c r="H570" s="168"/>
      <c r="I570" s="167" t="str">
        <f>IFERROR(VLOOKUP(D570,DB!A:F,6,0),"")</f>
        <v/>
      </c>
      <c r="J570" s="167" t="str">
        <f>IFERROR(VLOOKUP(D570,DB!A:G,7,0),"")</f>
        <v/>
      </c>
      <c r="K570" s="167"/>
      <c r="L570" s="167" t="str">
        <f>IFERROR(VLOOKUP(D570,DB!A:I,9,0),"")</f>
        <v/>
      </c>
    </row>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2" ht="15"/>
    <row r="673" ht="15"/>
    <row r="680" ht="15"/>
    <row r="683" ht="15"/>
    <row r="685" ht="15"/>
    <row r="688" ht="15"/>
    <row r="696" ht="15"/>
    <row r="697" ht="15"/>
    <row r="699" ht="15"/>
    <row r="700" ht="15"/>
    <row r="704" ht="15"/>
    <row r="705" ht="15"/>
    <row r="707" ht="15"/>
    <row r="708" ht="15"/>
    <row r="709" ht="15"/>
    <row r="710" ht="15"/>
    <row r="711" ht="15"/>
    <row r="712" ht="15"/>
    <row r="713" ht="15"/>
    <row r="714"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71" ht="15"/>
    <row r="809" ht="15"/>
    <row r="810" ht="15"/>
    <row r="812" ht="15"/>
    <row r="813" ht="15"/>
    <row r="814" ht="15"/>
    <row r="816" ht="15"/>
    <row r="817" ht="15"/>
    <row r="821" ht="15"/>
    <row r="822" ht="15"/>
    <row r="824" ht="15"/>
    <row r="825" ht="15"/>
    <row r="827" ht="15"/>
    <row r="828" ht="15"/>
    <row r="829" ht="15"/>
    <row r="830" ht="15"/>
    <row r="831" ht="15"/>
    <row r="832" ht="15"/>
    <row r="833" ht="15"/>
    <row r="834" ht="15"/>
    <row r="835" ht="15"/>
    <row r="837" ht="15"/>
    <row r="838" ht="15"/>
    <row r="840" ht="15"/>
    <row r="841"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80" ht="15"/>
    <row r="881" ht="15"/>
    <row r="883" ht="15"/>
    <row r="884" ht="15"/>
    <row r="885" ht="15"/>
    <row r="886" ht="15"/>
    <row r="887" ht="15"/>
    <row r="888" ht="15"/>
    <row r="889" ht="15"/>
    <row r="890" ht="15"/>
    <row r="892" ht="15"/>
    <row r="893" ht="15"/>
    <row r="895" ht="15"/>
    <row r="896" ht="15"/>
    <row r="899" ht="15"/>
    <row r="900" ht="15"/>
    <row r="903" ht="15"/>
    <row r="906" ht="15"/>
    <row r="907" ht="15"/>
    <row r="909" ht="15"/>
    <row r="910" ht="15"/>
    <row r="912" ht="15"/>
    <row r="913" ht="15"/>
    <row r="915" ht="15"/>
    <row r="916" ht="15"/>
    <row r="918" ht="15"/>
    <row r="919" ht="15"/>
    <row r="920" ht="15"/>
    <row r="921" ht="15"/>
    <row r="922" ht="15"/>
    <row r="923" ht="15"/>
    <row r="924" ht="15"/>
    <row r="925" ht="15"/>
    <row r="926" ht="15"/>
    <row r="927" ht="15"/>
    <row r="928" ht="15"/>
    <row r="929" ht="15"/>
    <row r="930" ht="15"/>
    <row r="931" ht="15"/>
    <row r="932" ht="15"/>
    <row r="933" ht="15"/>
    <row r="934" ht="15"/>
    <row r="937" ht="15"/>
    <row r="1108" ht="15"/>
    <row r="1109" ht="15"/>
    <row r="1111" ht="15"/>
    <row r="1112" ht="15"/>
    <row r="1119" ht="15"/>
    <row r="1120" ht="15"/>
    <row r="1121" ht="15"/>
    <row r="1122" ht="15"/>
    <row r="1123" ht="15"/>
    <row r="1124" ht="15"/>
    <row r="1127" ht="15"/>
    <row r="1128" ht="15"/>
    <row r="1129" ht="15"/>
    <row r="1130" ht="15"/>
    <row r="1131" ht="15"/>
    <row r="1132" ht="15"/>
    <row r="1133"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83" ht="15"/>
    <row r="1186" ht="15"/>
    <row r="1187" ht="15"/>
    <row r="1189" ht="15"/>
    <row r="1190" ht="15"/>
    <row r="1191" ht="15"/>
    <row r="1194" ht="15"/>
    <row r="1195" ht="15"/>
    <row r="1198" ht="15"/>
    <row r="1200" ht="15"/>
    <row r="1201" ht="15"/>
    <row r="1203" ht="15"/>
    <row r="1204" ht="15"/>
    <row r="1206" ht="15"/>
    <row r="1207"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3" ht="15"/>
    <row r="1241" ht="15"/>
    <row r="1243" ht="15"/>
    <row r="1244" ht="15"/>
    <row r="1245" ht="15"/>
    <row r="1246" ht="15"/>
    <row r="1247" ht="15"/>
    <row r="1248" ht="15"/>
    <row r="1249" ht="15"/>
    <row r="1250" ht="15"/>
    <row r="1251" ht="15"/>
    <row r="1252" ht="15"/>
    <row r="1253" ht="15"/>
    <row r="1254" ht="15"/>
    <row r="1255" ht="15"/>
    <row r="1256" ht="15"/>
    <row r="1257" ht="15"/>
    <row r="1258" ht="15"/>
    <row r="1259" ht="15"/>
    <row r="1261" ht="15"/>
    <row r="1265" ht="15"/>
    <row r="1266" ht="15"/>
    <row r="1267" ht="15"/>
    <row r="1269" ht="15"/>
    <row r="1270" ht="15"/>
    <row r="1271" ht="15"/>
    <row r="1272" ht="15"/>
    <row r="1273" ht="15"/>
    <row r="1274" ht="15"/>
    <row r="1275" ht="15"/>
    <row r="1276" ht="15"/>
    <row r="1277" ht="15"/>
    <row r="1280" ht="15"/>
    <row r="1281" ht="15"/>
    <row r="1283" ht="15"/>
    <row r="1284" ht="15"/>
    <row r="1285" ht="15"/>
    <row r="1286" ht="15"/>
    <row r="1288" ht="15"/>
    <row r="1290" ht="15"/>
    <row r="1294" ht="15"/>
    <row r="1295" ht="15"/>
    <row r="1297" ht="15"/>
    <row r="1298" ht="15"/>
    <row r="1299" ht="15"/>
    <row r="1302" ht="15"/>
    <row r="1303" ht="15"/>
    <row r="1305" ht="15"/>
    <row r="1306" ht="15"/>
    <row r="1308" ht="15"/>
    <row r="1309" ht="15"/>
    <row r="1311" ht="15"/>
    <row r="1314" ht="15"/>
    <row r="1315" ht="15"/>
    <row r="1316" ht="15"/>
    <row r="1318" ht="15"/>
    <row r="1320" ht="15"/>
    <row r="1322" ht="15"/>
    <row r="1331" ht="15"/>
    <row r="1335" ht="15"/>
    <row r="1337" ht="15"/>
    <row r="1338" ht="15"/>
    <row r="1339" ht="15"/>
    <row r="1340" ht="15"/>
    <row r="1341" ht="15"/>
    <row r="1345" ht="15"/>
    <row r="1347" ht="15"/>
    <row r="1349" ht="15"/>
    <row r="1350" ht="15"/>
    <row r="1351" ht="15"/>
  </sheetData>
  <dataValidations count="2">
    <dataValidation allowBlank="1" showInputMessage="1" showErrorMessage="1" sqref="E1" xr:uid="{920C6338-E771-4DAE-8C89-92A9093EA4DE}"/>
    <dataValidation type="list" allowBlank="1" showInputMessage="1" showErrorMessage="1" sqref="E2:E57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21.660383564812946</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8.9041682870374643</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32639</v>
      </c>
      <c r="E4" s="145" t="s">
        <v>39073</v>
      </c>
      <c r="F4" s="149">
        <v>45948.076863425929</v>
      </c>
      <c r="G4" s="148">
        <f ca="1">IFERROR(NOW()-F4,"-")</f>
        <v>0.3563673611060949</v>
      </c>
      <c r="H4" s="149">
        <v>45948.058831018519</v>
      </c>
      <c r="I4" s="145" t="str">
        <f>IFERROR(VLOOKUP(D4,DB!A:F,6,0),"")</f>
        <v>SCECO</v>
      </c>
      <c r="J4" s="145" t="str">
        <f>IFERROR(VLOOKUP(D4,DB!A:G,7,0),"")</f>
        <v>Dead+No BB Design</v>
      </c>
      <c r="K4" s="145" t="s">
        <v>39078</v>
      </c>
      <c r="L4" s="145" t="str">
        <f>IFERROR(VLOOKUP(D4,DB!A:I,9,0),"")</f>
        <v>Latis</v>
      </c>
    </row>
    <row r="5" spans="1:16383" ht="31.5" customHeight="1">
      <c r="A5" s="145" t="s">
        <v>39079</v>
      </c>
      <c r="B5" s="145" t="str">
        <f>IFERROR(VLOOKUP(D5,DB!A:K,11,0),"")</f>
        <v>R6</v>
      </c>
      <c r="C5" s="145">
        <v>1</v>
      </c>
      <c r="D5" s="145" t="s">
        <v>32747</v>
      </c>
      <c r="E5" s="145" t="s">
        <v>39073</v>
      </c>
      <c r="F5" s="149">
        <v>45948.159444444442</v>
      </c>
      <c r="G5" s="148">
        <f ca="1">IFERROR(NOW()-F5,"-")</f>
        <v>0.27378634259366663</v>
      </c>
      <c r="H5" s="149">
        <v>45948.092499999999</v>
      </c>
      <c r="I5" s="145" t="str">
        <f>IFERROR(VLOOKUP(D5,DB!A:F,6,0),"")</f>
        <v>SCECO</v>
      </c>
      <c r="J5" s="145" t="str">
        <f>IFERROR(VLOOKUP(D5,DB!A:G,7,0),"")</f>
        <v>In progress</v>
      </c>
      <c r="K5" s="145" t="s">
        <v>39078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39080</v>
      </c>
      <c r="B6" s="145" t="str">
        <f>IFERROR(VLOOKUP(D6,DB!A:K,11,0),"")</f>
        <v>R6</v>
      </c>
      <c r="C6" s="145">
        <v>1</v>
      </c>
      <c r="D6" s="145" t="s">
        <v>33255</v>
      </c>
      <c r="E6" s="145" t="s">
        <v>39073</v>
      </c>
      <c r="F6" s="149">
        <v>45948.216736111113</v>
      </c>
      <c r="G6" s="148">
        <f ca="1">IFERROR(NOW()-F6,"-")</f>
        <v>0.21649467592214933</v>
      </c>
      <c r="H6" s="149">
        <v>45948.065520833334</v>
      </c>
      <c r="I6" s="145" t="str">
        <f>IFERROR(VLOOKUP(D6,DB!A:F,6,0),"")</f>
        <v>SCECO</v>
      </c>
      <c r="J6" s="145" t="str">
        <f>IFERROR(VLOOKUP(D6,DB!A:G,7,0),"")</f>
        <v>Vandalized</v>
      </c>
      <c r="K6" s="145" t="s">
        <v>39078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39081</v>
      </c>
      <c r="B7" s="145" t="s">
        <v>5398</v>
      </c>
      <c r="C7" s="108">
        <v>1</v>
      </c>
      <c r="D7" s="106" t="s">
        <v>35408</v>
      </c>
      <c r="E7" s="109" t="s">
        <v>38964</v>
      </c>
      <c r="F7" s="110">
        <v>45948.398449074077</v>
      </c>
      <c r="G7" s="78">
        <f ca="1">IFERROR(NOW()-F7,"-")</f>
        <v>3.4781712958647404E-2</v>
      </c>
      <c r="H7" s="110">
        <v>45948.398449074077</v>
      </c>
      <c r="I7" s="106" t="str">
        <f>IFERROR(VLOOKUP(D7,DB!A:F,6,0),"")</f>
        <v>SCECO</v>
      </c>
      <c r="J7" s="105" t="str">
        <f>IFERROR(VLOOKUP(D7,DB!A:G,7,0),"")</f>
        <v>Good</v>
      </c>
      <c r="K7" s="111" t="s">
        <v>39082</v>
      </c>
      <c r="L7" s="112" t="str">
        <f>IFERROR(VLOOKUP(D7,DB!A:I,9,0),"")</f>
        <v>Latis</v>
      </c>
    </row>
    <row r="8" spans="1:16383" ht="31.5" customHeight="1">
      <c r="A8"/>
      <c r="B8"/>
      <c r="C8" s="108"/>
      <c r="D8" s="106"/>
      <c r="E8" s="109"/>
      <c r="F8" s="110"/>
      <c r="G8" s="78">
        <f ca="1">IFERROR(NOW()-F8,"-")</f>
        <v>45948.433230787035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45948.433230787035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45948.433230787035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45948.433230787035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45948.433230787035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45948.433230787035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45948.433230787035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45948.433230787035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45948.433230787035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45948.433230787035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45948.433230787035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45948.433230787035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45948.433230787035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45948.433230787035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45948.433230787035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45948.433230787035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45948.433230787035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45948.433230787035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45948.433230787035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45948.433230787035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45948.433230787035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45948.433230787035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45948.433230787035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45948.433230787035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45948.433230787035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45948.433230787035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45948.433230787035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45948.433230787035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45948.433230787035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45948.433230787035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45948.433230787035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45948.433230787035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45948.433230787035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45948.433230787035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45948.433230787035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45948.433230787035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45948.433230787035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45948.433230787035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45948.433230787035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45948.433230787035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45948.433230787035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45948.433230787035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45948.433230787035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45948.433230787035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45948.433230787035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45948.433230787035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45948.433230787035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45948.433230787035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45948.433230787035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45948.433230787035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45948.433230787035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45948.433230787035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45948.433230787035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45948.433230787035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45948.433230787035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45948.433230787035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45948.433230787035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45948.433230787035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45948.433230787035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45948.433230787035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45948.433230787035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45948.433230787035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45948.433230787035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45948.433230787035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45948.433230787035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45948.433230787035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45948.433230787035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45948.433230787035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45948.433230787035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45948.433230787035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45948.433230787035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45948.433230787035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45948.433230787035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45948.433230787035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45948.433230787035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45948.433230787035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45948.433230787035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45948.433230787035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45948.433230787035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45948.433230787035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45948.433230787035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45948.433230787035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45948.433230787035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45948.433230787035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45948.433230787035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45948.433230787035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45948.433230787035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45948.433230787035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45948.433230787035</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2025-10-18T07:24:15Z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