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24" documentId="13_ncr:1_{F6CB121F-512D-4AA6-A0C1-0FB36C537598}" xr6:coauthVersionLast="47" xr6:coauthVersionMax="47" xr10:uidLastSave="{C5A217A8-4608-42C6-832A-72D41FBD483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<sst xmlns="http://schemas.openxmlformats.org/spreadsheetml/2006/main" count="178604" uniqueCount="39087">
  <si>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</si>
  <si>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</si>
  <si>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</si>
  <si>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</si>
  <si>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</si>
  <si>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</si>
  <si>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</si>
  <si>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</si>
  <si>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</si>
  <si>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</si>
  <si>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</si>
  <si>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</si>
  <si>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</si>
  <si>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</si>
  <si>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</si>
  <si>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</si>
  <si>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</si>
  <si>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</si>
  <si>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</si>
  <si>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</si>
  <si>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</si>
  <si>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</si>
  <si>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</si>
  <si>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</si>
  <si>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</si>
  <si>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</si>
  <si>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</si>
  <si>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</si>
  <si>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</si>
  <si>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</si>
  <si>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</si>
  <si>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</si>
  <si>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</si>
  <si>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</si>
  <si>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</si>
  <si>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</si>
  <si>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</si>
  <si>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</si>
  <si>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</si>
  <si>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</si>
  <si>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</si>
  <si>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</si>
  <si>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</si>
  <si>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</si>
  <si>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</si>
  <si>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</si>
  <si>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</si>
  <si>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</si>
  <si>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</si>
  <si>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</si>
  <si>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</si>
  <si>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</si>
  <si>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</si>
  <si>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</si>
  <si>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</si>
  <si>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</si>
  <si>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</si>
  <si>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</si>
  <si>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</si>
  <si>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</si>
  <si>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</si>
  <si>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</si>
  <si>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</si>
  <si>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</si>
  <si>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</si>
  <si>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</si>
  <si>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</si>
  <si>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</si>
  <si>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</si>
  <si>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</si>
  <si>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</si>
  <si>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</si>
  <si>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</si>
  <si>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</si>
  <si>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</si>
  <si>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</si>
  <si>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</si>
  <si>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</si>
  <si>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</si>
  <si>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</si>
  <si>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</si>
  <si>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</si>
  <si>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</si>
  <si>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</si>
  <si>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</si>
  <si>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</si>
  <si>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</si>
  <si>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</si>
  <si>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</si>
  <si>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</si>
  <si>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</si>
  <si>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</si>
  <si>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</si>
  <si>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</si>
  <si>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</si>
  <si>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</si>
  <si>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</si>
  <si>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</si>
  <si>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</si>
  <si>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</si>
  <si>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</si>
  <si>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</si>
  <si>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</si>
  <si>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</si>
  <si>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</si>
  <si>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</si>
  <si>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</si>
  <si>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</si>
  <si>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</si>
  <si>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</si>
  <si>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</si>
  <si>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</si>
  <si>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</si>
  <si>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</si>
  <si>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</si>
  <si>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</si>
  <si>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</si>
  <si>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</si>
  <si>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</si>
  <si>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</si>
  <si>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</si>
  <si>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</si>
  <si>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</si>
  <si>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</si>
  <si>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</si>
  <si>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</si>
  <si>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</si>
  <si>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</si>
  <si>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</si>
  <si>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</si>
  <si>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</si>
  <si>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</si>
  <si>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</si>
  <si>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</si>
  <si>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</si>
  <si>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</si>
  <si>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</si>
  <si>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</si>
  <si>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</si>
  <si>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</si>
  <si>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</si>
  <si>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</si>
  <si>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</si>
  <si>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</si>
  <si>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</si>
  <si>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</si>
  <si>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</si>
  <si>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</si>
  <si>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</si>
  <si>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</si>
  <si>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</si>
  <si>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</si>
  <si>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</si>
  <si>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</si>
  <si>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</si>
  <si>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</si>
  <si>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</si>
  <si>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</si>
  <si>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</si>
  <si>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</si>
  <si>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</si>
  <si>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</si>
  <si>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</si>
  <si>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</si>
  <si>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</si>
  <si>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</si>
  <si>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</si>
  <si>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</si>
  <si>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</si>
  <si>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</si>
  <si>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</si>
  <si>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</si>
  <si>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</si>
  <si>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</si>
  <si>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</si>
  <si>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</si>
  <si>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</si>
  <si>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</si>
  <si>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</si>
  <si>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</si>
  <si>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</si>
  <si>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</si>
  <si>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</si>
  <si>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</si>
  <si>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</si>
  <si>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</si>
  <si>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</si>
  <si>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</si>
  <si>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</si>
  <si>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</si>
  <si>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</si>
  <si>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</si>
  <si>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</si>
  <si>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</si>
  <si>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</si>
  <si>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</si>
  <si>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</si>
  <si>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</si>
  <si>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</si>
  <si>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</si>
  <si>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</si>
  <si>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</si>
  <si>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</si>
  <si>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</si>
  <si>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</si>
  <si>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</si>
  <si>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</si>
  <si>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</si>
  <si>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</si>
  <si>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</si>
  <si>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</si>
  <si>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</si>
  <si>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</si>
  <si>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</si>
  <si>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</si>
  <si>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</si>
  <si>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</si>
  <si>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</si>
  <si>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</si>
  <si>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</si>
  <si>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</si>
  <si>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</si>
  <si>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</si>
  <si>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</si>
  <si>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</si>
  <si>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</si>
  <si>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</si>
  <si>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</si>
  <si>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</si>
  <si>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</si>
  <si>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</si>
  <si>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</si>
  <si>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</si>
  <si>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</si>
  <si>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</si>
  <si>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</si>
  <si>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</si>
  <si>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</si>
  <si>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</si>
  <si>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</si>
  <si>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</si>
  <si>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</si>
  <si>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</si>
  <si>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</si>
  <si>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</si>
  <si>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</si>
  <si>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</si>
  <si>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</si>
  <si>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</si>
  <si>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</si>
  <si>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</si>
  <si>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</si>
  <si>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</si>
  <si>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</si>
  <si>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</si>
  <si>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</si>
  <si>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</si>
  <si>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</si>
  <si>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</si>
  <si>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</si>
  <si>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</si>
  <si>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</si>
  <si>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</si>
  <si>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</si>
  <si>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</si>
  <si>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</si>
  <si>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</si>
  <si>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</si>
  <si>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</si>
  <si>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</si>
  <si>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</si>
  <si>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</si>
  <si>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</si>
  <si>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</si>
  <si>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</si>
  <si>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</si>
  <si>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</si>
  <si>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</si>
  <si>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</si>
  <si>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</si>
  <si>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</si>
  <si>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</si>
  <si>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</si>
  <si>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</si>
  <si>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</si>
  <si>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</si>
  <si>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</si>
  <si>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</si>
  <si>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</si>
  <si>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</si>
  <si>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</si>
  <si>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</si>
  <si>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</si>
  <si>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</si>
  <si>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</si>
  <si>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</si>
  <si>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</si>
  <si>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</si>
  <si>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</si>
  <si>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</si>
  <si>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</si>
  <si>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</si>
  <si>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</si>
  <si>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</si>
  <si>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</si>
  <si>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</si>
  <si>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</si>
  <si>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</si>
  <si>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</si>
  <si>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</si>
  <si>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</si>
  <si>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</si>
  <si>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</si>
  <si>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</si>
  <si>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</si>
  <si>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</si>
  <si>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</si>
  <si>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</si>
  <si>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</si>
  <si>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</si>
  <si>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</si>
  <si>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</si>
  <si>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</si>
  <si>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</si>
  <si>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</si>
  <si>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</si>
  <si>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</si>
  <si>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</si>
  <si>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</si>
  <si>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</si>
  <si>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</si>
  <si>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</si>
  <si>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</si>
  <si>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</si>
  <si>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</si>
  <si>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</si>
  <si>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</si>
  <si>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</si>
  <si>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</si>
  <si>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</si>
  <si>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</si>
  <si>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</si>
  <si>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</si>
  <si>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</si>
  <si>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</si>
  <si>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</si>
  <si>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</si>
  <si>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</si>
  <si>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</si>
  <si>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</si>
  <si>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</si>
  <si>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</si>
  <si>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</si>
  <si>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</si>
  <si>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</si>
  <si>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</si>
  <si>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</si>
  <si>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</si>
  <si>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</si>
  <si>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</si>
  <si>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</si>
  <si>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</si>
  <si>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</si>
  <si>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</si>
  <si>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</si>
  <si>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</si>
  <si>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</si>
  <si>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</si>
  <si>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</si>
  <si>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</si>
  <si>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</si>
  <si>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</si>
  <si>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</si>
  <si>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</si>
  <si>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</si>
  <si>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</si>
  <si>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</si>
  <si>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</si>
  <si>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</si>
  <si>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</si>
  <si>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</si>
  <si>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</si>
  <si>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</si>
  <si>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</si>
  <si>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</si>
  <si>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</si>
  <si>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</si>
  <si>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</si>
  <si>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</si>
  <si>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</si>
  <si>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</si>
  <si>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</si>
  <si>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</si>
  <si>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</si>
  <si>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</si>
  <si>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</si>
  <si>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</si>
  <si>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</si>
  <si>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</si>
  <si>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</si>
  <si>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</si>
  <si>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</si>
  <si>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</si>
  <si>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</si>
  <si>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</si>
  <si>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</si>
  <si>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</si>
  <si>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</si>
  <si>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</si>
  <si>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</si>
  <si>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</si>
  <si>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</si>
  <si>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</si>
  <si>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</si>
  <si>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</si>
  <si>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</si>
  <si>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</si>
  <si>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</si>
  <si>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</si>
  <si>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</si>
  <si>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</si>
  <si>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</si>
  <si>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</si>
  <si>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</si>
  <si>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</si>
  <si>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</si>
  <si>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</si>
  <si>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</si>
  <si>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</si>
  <si>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</si>
  <si>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</si>
  <si>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</si>
  <si>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</si>
  <si>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</si>
  <si>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</si>
  <si>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</si>
  <si>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</si>
  <si>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</si>
  <si>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</si>
  <si>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</si>
  <si>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</si>
  <si>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</si>
  <si>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</si>
  <si>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</si>
  <si>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</si>
  <si>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</si>
  <si>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</si>
  <si>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</si>
  <si>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</si>
  <si>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</si>
  <si>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</si>
  <si>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</si>
  <si>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</si>
  <si>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</si>
  <si>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</si>
  <si>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</si>
  <si>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</si>
  <si>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</si>
  <si>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</si>
  <si>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</si>
  <si>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</si>
  <si>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</si>
  <si>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</si>
  <si>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</si>
  <si>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</si>
  <si>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</si>
  <si>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</si>
  <si>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</si>
  <si>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</si>
  <si>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</si>
  <si>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</si>
  <si>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</si>
  <si>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</si>
  <si>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</si>
  <si>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</si>
  <si>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</si>
  <si>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</si>
  <si>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</si>
  <si>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</si>
  <si>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</si>
  <si>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</si>
  <si>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</si>
  <si>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</si>
  <si>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</si>
  <si>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</si>
  <si>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</si>
  <si>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</si>
  <si>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</si>
  <si>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</si>
  <si>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</si>
  <si>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</si>
  <si>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</si>
  <si>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</si>
  <si>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</si>
  <si>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</si>
  <si>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</si>
  <si>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</si>
  <si>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</si>
  <si>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</si>
  <si>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</si>
  <si>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</si>
  <si>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</si>
  <si>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</si>
  <si>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</si>
  <si>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</si>
  <si>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</si>
  <si>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</si>
  <si>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</si>
  <si>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</si>
  <si>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</si>
  <si>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</si>
  <si>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</si>
  <si>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</si>
  <si>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</si>
  <si>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</si>
  <si>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</si>
  <si>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</si>
  <si>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</si>
  <si>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</si>
  <si>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</si>
  <si>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</si>
  <si>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</si>
  <si>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</si>
  <si>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</si>
  <si>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</si>
  <si>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</si>
  <si>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</si>
  <si>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</si>
  <si>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</si>
  <si>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</si>
  <si>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</si>
  <si>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</si>
  <si>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</si>
  <si>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</si>
  <si>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</si>
  <si>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</si>
  <si>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</si>
  <si>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</si>
  <si>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</si>
  <si>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</si>
  <si>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</si>
  <si>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</si>
  <si>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</si>
  <si>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</si>
  <si>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</si>
  <si>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</si>
  <si>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</si>
  <si>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</si>
  <si>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</si>
  <si>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</si>
  <si>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</si>
  <si>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</si>
  <si>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</si>
  <si>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</si>
  <si>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</si>
  <si>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</si>
  <si>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</si>
  <si>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</si>
  <si>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</si>
  <si>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</si>
  <si>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</si>
  <si>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</si>
  <si>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</si>
  <si>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</si>
  <si>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</si>
  <si>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</si>
  <si>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</si>
  <si>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</si>
  <si>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</si>
  <si>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</si>
  <si>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</si>
  <si>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</si>
  <si>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</si>
  <si>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</si>
  <si>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</si>
  <si>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</si>
  <si>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</si>
  <si>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</si>
  <si>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</si>
  <si>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</si>
  <si>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</si>
  <si>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</si>
  <si>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</si>
  <si>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</si>
  <si>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</si>
  <si>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</si>
  <si>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</si>
  <si>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</si>
  <si>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</si>
  <si>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</si>
  <si>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</si>
  <si>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</si>
  <si>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</si>
  <si>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</si>
  <si>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</si>
  <si>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</si>
  <si>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</si>
  <si>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</si>
  <si>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</si>
  <si>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</si>
  <si>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</si>
  <si>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</si>
  <si>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</si>
  <si>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</si>
  <si>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</si>
  <si>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</si>
  <si>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</si>
  <si>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</si>
  <si>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</si>
  <si>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</si>
  <si>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</si>
  <si>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</si>
  <si>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</si>
  <si>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</si>
  <si>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</si>
  <si>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</si>
  <si>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</si>
  <si>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</si>
  <si>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</si>
  <si>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</si>
  <si>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</si>
  <si>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</si>
  <si>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</si>
  <si>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</si>
  <si>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</si>
  <si>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</si>
  <si>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</si>
  <si>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</si>
  <si>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</si>
  <si>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</si>
  <si>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</si>
  <si>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</si>
  <si>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</si>
  <si>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</si>
  <si>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</si>
  <si>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</si>
  <si>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</si>
  <si>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</si>
  <si>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</si>
  <si>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</si>
  <si>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</si>
  <si>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</si>
  <si>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</si>
  <si>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</si>
  <si>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</si>
  <si>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</si>
  <si>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</si>
  <si>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</si>
  <si>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</si>
  <si>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</si>
  <si>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</si>
  <si>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</si>
  <si>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</si>
  <si>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</si>
  <si>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</si>
  <si>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</si>
  <si>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</si>
  <si>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</si>
  <si>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</si>
  <si>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</si>
  <si>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</si>
  <si>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</si>
  <si>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</si>
  <si>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</si>
  <si>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</si>
  <si>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</si>
  <si>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</si>
  <si>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</si>
  <si>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</si>
  <si>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</si>
  <si>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</si>
  <si>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</si>
  <si>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</si>
  <si>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</si>
  <si>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</si>
  <si>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</si>
  <si>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</si>
  <si>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</si>
  <si>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</si>
  <si>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</si>
  <si>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</si>
  <si>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</si>
  <si>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</si>
  <si>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</si>
  <si>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</si>
  <si>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</si>
  <si>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</si>
  <si>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</si>
  <si>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</si>
  <si>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</si>
  <si>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</si>
  <si>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</si>
  <si>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</si>
  <si>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</si>
  <si>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</si>
  <si>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</si>
  <si>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</si>
  <si>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</si>
  <si>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</si>
  <si>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</si>
  <si>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</si>
  <si>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</si>
  <si>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</si>
  <si>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</si>
  <si>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</si>
  <si>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</si>
  <si>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</si>
  <si>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</si>
  <si>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</si>
  <si>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</si>
  <si>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</si>
  <si>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</si>
  <si>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</si>
  <si>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</si>
  <si>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</si>
  <si>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</si>
  <si>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</si>
  <si>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</si>
  <si>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</si>
  <si>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</si>
  <si>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</si>
  <si>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</si>
  <si>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</si>
  <si>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</si>
  <si>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</si>
  <si>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</si>
  <si>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</si>
  <si>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</si>
  <si>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</si>
  <si>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</si>
  <si>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</si>
  <si>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</si>
  <si>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</si>
  <si>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</si>
  <si>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</si>
  <si>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</si>
  <si>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</si>
  <si>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</si>
  <si>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</si>
  <si>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</si>
  <si>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</si>
  <si>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</si>
  <si>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</si>
  <si>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</si>
  <si>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</si>
  <si>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</si>
  <si>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</si>
  <si>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</si>
  <si>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</si>
  <si>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</si>
  <si>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</si>
  <si>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</si>
  <si>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</si>
  <si>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</si>
  <si>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</si>
  <si>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</si>
  <si>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</si>
  <si>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</si>
  <si>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</si>
  <si>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</si>
  <si>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</si>
  <si>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</si>
  <si>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</si>
  <si>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</si>
  <si>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</si>
  <si>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</si>
  <si>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</si>
  <si>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</si>
  <si>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</si>
  <si>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</si>
  <si>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</si>
  <si>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</si>
  <si>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</si>
  <si>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</si>
  <si>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</si>
  <si>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</si>
  <si>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</si>
  <si>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</si>
  <si>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</si>
  <si>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</si>
  <si>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</si>
  <si>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</si>
  <si>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</si>
  <si>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</si>
  <si>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</si>
  <si>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</si>
  <si>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</si>
  <si>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</si>
  <si>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</si>
  <si>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</si>
  <si>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</si>
  <si>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</si>
  <si>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</si>
  <si>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</si>
  <si>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</si>
  <si>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</si>
  <si>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</si>
  <si>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</si>
  <si>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</si>
  <si>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</si>
  <si>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</si>
  <si>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</si>
  <si>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</si>
  <si>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</si>
  <si>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</si>
  <si>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</si>
  <si>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</si>
  <si>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</si>
  <si>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</si>
  <si>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</si>
  <si>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</si>
  <si>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</si>
  <si>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</si>
  <si>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</si>
  <si>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</si>
  <si>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</si>
  <si>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</si>
  <si>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</si>
  <si>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</si>
  <si>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</si>
  <si>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</si>
  <si>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</si>
  <si>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</si>
  <si>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</si>
  <si>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</si>
  <si>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</si>
  <si>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</si>
  <si>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</si>
  <si>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</si>
  <si>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</si>
  <si>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</si>
  <si>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</si>
  <si>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</si>
  <si>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</si>
  <si>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</si>
  <si>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</si>
  <si>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</si>
  <si>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</si>
  <si>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</si>
  <si>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</si>
  <si>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</si>
  <si>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</si>
  <si>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</si>
  <si>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</si>
  <si>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</si>
  <si>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</si>
  <si>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</si>
  <si>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</si>
  <si>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</si>
  <si>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</si>
  <si>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</si>
  <si>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</si>
  <si>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</si>
  <si>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</si>
  <si>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</si>
  <si>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</si>
  <si>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</si>
  <si>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</si>
  <si>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</si>
  <si>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</si>
  <si>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</si>
  <si>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</si>
  <si>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</si>
  <si>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</si>
  <si>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</si>
  <si>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</si>
  <si>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</si>
  <si>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</si>
  <si>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</si>
  <si>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</si>
  <si>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</si>
  <si>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</si>
  <si>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</si>
  <si>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</si>
  <si>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</si>
  <si>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</si>
  <si>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</si>
  <si>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</si>
  <si>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</si>
  <si>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</si>
  <si>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</si>
  <si>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</si>
  <si>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</si>
  <si>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</si>
  <si>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</si>
  <si>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</si>
  <si>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</si>
  <si>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</si>
  <si>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</si>
  <si>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</si>
  <si>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</si>
  <si>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</si>
  <si>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</si>
  <si>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</si>
  <si>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</si>
  <si>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</si>
  <si>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</si>
  <si>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</si>
  <si>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</si>
  <si>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</si>
  <si>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</si>
  <si>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</si>
  <si>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</si>
  <si>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</si>
  <si>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</si>
  <si>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</si>
  <si>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</si>
  <si>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</si>
  <si>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</si>
  <si>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</si>
  <si>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</si>
  <si>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</si>
  <si>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</si>
  <si>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</si>
  <si>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</si>
  <si>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</si>
  <si>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</si>
  <si>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</si>
  <si>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</si>
  <si>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</si>
  <si>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</si>
  <si>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</si>
  <si>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</si>
  <si>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</si>
  <si>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</si>
  <si>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</si>
  <si>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</si>
  <si>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</si>
  <si>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</si>
  <si>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</si>
  <si>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</si>
  <si>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</si>
  <si>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</si>
  <si>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</si>
  <si>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</si>
  <si>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</si>
  <si>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</si>
  <si>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</si>
  <si>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</si>
  <si>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</si>
  <si>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</si>
  <si>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</si>
  <si>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</si>
  <si>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</si>
  <si>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</si>
  <si>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</si>
  <si>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</si>
  <si>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</si>
  <si>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</si>
  <si>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</si>
  <si>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</si>
  <si>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</si>
  <si>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</si>
  <si>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</si>
  <si>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</si>
  <si>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</si>
  <si>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</si>
  <si>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</si>
  <si>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</si>
  <si>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</si>
  <si>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</si>
  <si>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</si>
  <si>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</si>
  <si>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</si>
  <si>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</si>
  <si>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</si>
  <si>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</si>
  <si>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</si>
  <si>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</si>
  <si>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</si>
  <si>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</si>
  <si>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</si>
  <si>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</si>
  <si>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</si>
  <si>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</si>
  <si>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</si>
  <si>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</si>
  <si>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</si>
  <si>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</si>
  <si>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</si>
  <si>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</si>
  <si>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</si>
  <si>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</si>
  <si>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</si>
  <si>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</si>
  <si>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</si>
  <si>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</si>
  <si>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</si>
  <si>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</si>
  <si>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</si>
  <si>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</si>
  <si>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</si>
  <si>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</si>
  <si>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</si>
  <si>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</si>
  <si>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</si>
  <si>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</si>
  <si>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</si>
  <si>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</si>
  <si>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</si>
  <si>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</si>
  <si>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</si>
  <si>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</si>
  <si>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</si>
  <si>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</si>
  <si>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</si>
  <si>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</si>
  <si>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</si>
  <si>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</si>
  <si>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</si>
  <si>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</si>
  <si>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</si>
  <si>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</si>
  <si>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</si>
  <si>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</si>
  <si>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</si>
  <si>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</si>
  <si>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</si>
  <si>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</si>
  <si>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</si>
  <si>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</si>
  <si>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</si>
  <si>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</si>
  <si>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</si>
  <si>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</si>
  <si>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</si>
  <si>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</si>
  <si>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</si>
  <si>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</si>
  <si>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</si>
  <si>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</si>
  <si>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</si>
  <si>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</si>
  <si>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</si>
  <si>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</si>
  <si>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</si>
  <si>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</si>
  <si>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</si>
  <si>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</si>
  <si>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</si>
  <si>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</si>
  <si>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</si>
  <si>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</si>
  <si>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</si>
  <si>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</si>
  <si>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</si>
  <si>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</si>
  <si>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</si>
  <si>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</si>
  <si>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</si>
  <si>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</si>
  <si>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</si>
  <si>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</si>
  <si>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</si>
  <si>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</si>
  <si>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</si>
  <si>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</si>
  <si>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</si>
  <si>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</si>
  <si>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</si>
  <si>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</si>
  <si>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</si>
  <si>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</si>
  <si>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</si>
  <si>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</si>
  <si>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</si>
  <si>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</si>
  <si>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</si>
  <si>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</si>
  <si>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</si>
  <si>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</si>
  <si>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</si>
  <si>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</si>
  <si>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</si>
  <si>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</si>
  <si>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</si>
  <si>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</si>
  <si>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</si>
  <si>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</si>
  <si>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</si>
  <si>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</si>
  <si>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</si>
  <si>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</si>
  <si>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</si>
  <si>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</si>
  <si>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</si>
  <si>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</si>
  <si>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</si>
  <si>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</si>
  <si>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</si>
  <si>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</si>
  <si>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</si>
  <si>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</si>
  <si>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</si>
  <si>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</si>
  <si>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</si>
  <si>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</si>
  <si>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</si>
  <si>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</si>
  <si>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</si>
  <si>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</si>
  <si>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</si>
  <si>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</si>
  <si>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</si>
  <si>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</si>
  <si>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</si>
  <si>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</si>
  <si>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</si>
  <si>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</si>
  <si>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</si>
  <si>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</si>
  <si>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</si>
  <si>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</si>
  <si>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</si>
  <si>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</si>
  <si>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</si>
  <si>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</si>
  <si>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</si>
  <si>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</si>
  <si>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</si>
  <si>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</si>
  <si>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</si>
  <si>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</si>
  <si>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</si>
  <si>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</si>
  <si>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</si>
  <si>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</si>
  <si>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</si>
  <si>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</si>
  <si>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</si>
  <si>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</si>
  <si>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</si>
  <si>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</si>
  <si>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</si>
  <si>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</si>
  <si>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</si>
  <si>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</si>
  <si>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</si>
  <si>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</si>
  <si>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</si>
  <si>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</si>
  <si>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</si>
  <si>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</si>
  <si>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</si>
  <si>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</si>
  <si>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</si>
  <si>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</si>
  <si>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</si>
  <si>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</si>
  <si>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</si>
  <si>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</si>
  <si>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</si>
  <si>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</si>
  <si>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</si>
  <si>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</si>
  <si>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</si>
  <si>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</si>
  <si>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</si>
  <si>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</si>
  <si>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</si>
  <si>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</si>
  <si>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</si>
  <si>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</si>
  <si>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</si>
  <si>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</si>
  <si>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</si>
  <si>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</si>
  <si>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</si>
  <si>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</si>
  <si>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</si>
  <si>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</si>
  <si>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</si>
  <si>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</si>
  <si>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</si>
  <si>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</si>
  <si>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</si>
  <si>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</si>
  <si>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</si>
  <si>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</si>
  <si>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</si>
  <si>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</si>
  <si>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</si>
  <si>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</si>
  <si>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</si>
  <si>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</si>
  <si>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</si>
  <si>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</si>
  <si>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</si>
  <si>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</si>
  <si>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</si>
  <si>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</si>
  <si>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</si>
  <si>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</si>
  <si>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</si>
  <si>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</si>
  <si>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</si>
  <si>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</si>
  <si>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</si>
  <si>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</si>
  <si>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</si>
  <si>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</si>
  <si>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</si>
  <si>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</si>
  <si>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</si>
  <si>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</si>
  <si>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</si>
  <si>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</si>
  <si>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</si>
  <si>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</si>
  <si>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</si>
  <si>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</si>
  <si>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</si>
  <si>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</si>
  <si>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</si>
  <si>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</si>
  <si>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</si>
  <si>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</si>
  <si>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</si>
  <si>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</si>
  <si>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</si>
  <si>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</si>
  <si>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</si>
  <si>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</si>
  <si>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</si>
  <si>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</si>
  <si>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</si>
  <si>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</si>
  <si>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</si>
  <si>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</si>
  <si>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</si>
  <si>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</si>
  <si>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</si>
  <si>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</si>
  <si>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</si>
  <si>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</si>
  <si>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</si>
  <si>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</si>
  <si>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</si>
  <si>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</si>
  <si>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</si>
  <si>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</si>
  <si>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</si>
  <si>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</si>
  <si>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</si>
  <si>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</si>
  <si>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</si>
  <si>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</si>
  <si>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</si>
  <si>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</si>
  <si>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</si>
  <si>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</si>
  <si>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</si>
  <si>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</si>
  <si>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</si>
  <si>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</si>
  <si>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</si>
  <si>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</si>
  <si>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</si>
  <si>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</si>
  <si>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</si>
  <si>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</si>
  <si>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</si>
  <si>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</si>
  <si>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</si>
  <si>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</si>
  <si>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</si>
  <si>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</si>
  <si>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</si>
  <si>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</si>
  <si>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</si>
  <si>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</si>
  <si>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</si>
  <si>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</si>
  <si>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</si>
  <si>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</si>
  <si>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</si>
  <si>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</si>
  <si>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</si>
  <si>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</si>
  <si>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</si>
  <si>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</si>
  <si>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</si>
  <si>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</si>
  <si>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</si>
  <si>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</si>
  <si>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</si>
  <si>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</si>
  <si>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</si>
  <si>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</si>
  <si>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</si>
  <si>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</si>
  <si>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</si>
  <si>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</si>
  <si>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</si>
  <si>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</si>
  <si>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</si>
  <si>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</si>
  <si>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</si>
  <si>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</si>
  <si>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</si>
  <si>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</si>
  <si>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</si>
  <si>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</si>
  <si>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</si>
  <si>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</si>
  <si>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</si>
  <si>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</si>
  <si>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</si>
  <si>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</si>
  <si>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</si>
  <si>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</si>
  <si>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</si>
  <si>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</si>
  <si>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</si>
  <si>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</si>
  <si>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</si>
  <si>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</si>
  <si>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</si>
  <si>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</si>
  <si>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</si>
  <si>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</si>
  <si>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</si>
  <si>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</si>
  <si>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</si>
  <si>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</si>
  <si>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</si>
  <si>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</si>
  <si>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</si>
  <si>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</si>
  <si>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</si>
  <si>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</si>
  <si>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</si>
  <si>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</si>
  <si>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</si>
  <si>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</si>
  <si>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</si>
  <si>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</si>
  <si>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</si>
  <si>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</si>
  <si>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</si>
  <si>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</si>
  <si>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</si>
  <si>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</si>
  <si>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</si>
  <si>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</si>
  <si>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</si>
  <si>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</si>
  <si>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</si>
  <si>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</si>
  <si>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</si>
  <si>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</si>
  <si>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</si>
  <si>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</si>
  <si>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</si>
  <si>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</si>
  <si>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</si>
  <si>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</si>
  <si>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</si>
  <si>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</si>
  <si>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</si>
  <si>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</si>
  <si>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</si>
  <si>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</si>
  <si>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</si>
  <si>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</si>
  <si>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</si>
  <si>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</si>
  <si>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</si>
  <si>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</si>
  <si>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</si>
  <si>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</si>
  <si>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</si>
  <si>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</si>
  <si>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</si>
  <si>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</si>
  <si>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</si>
  <si>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</si>
  <si>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</si>
  <si>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</si>
  <si>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</si>
  <si>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</si>
  <si>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</si>
  <si>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</si>
  <si>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</si>
  <si>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</si>
  <si>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</si>
  <si>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</si>
  <si>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</si>
  <si>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</si>
  <si>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</si>
  <si>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</si>
  <si>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</si>
  <si>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</si>
  <si>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</si>
  <si>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</si>
  <si>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</si>
  <si>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</si>
  <si>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</si>
  <si>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</si>
  <si>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</si>
  <si>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</si>
  <si>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</si>
  <si>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</si>
  <si>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</si>
  <si>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</si>
  <si>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</si>
  <si>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</si>
  <si>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</si>
  <si>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</si>
  <si>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</si>
  <si>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</si>
  <si>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</si>
  <si>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</si>
  <si>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</si>
  <si>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</si>
  <si>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</si>
  <si>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</si>
  <si>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</si>
  <si>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</si>
  <si>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</si>
  <si>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</si>
  <si>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</si>
  <si>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</si>
  <si>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</si>
  <si>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</si>
  <si>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</si>
  <si>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</si>
  <si>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</si>
  <si>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</si>
  <si>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</si>
  <si>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</si>
  <si>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</si>
  <si>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</si>
  <si>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</si>
  <si>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</si>
  <si>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</si>
  <si>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</si>
  <si>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</si>
  <si>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</si>
  <si>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</si>
  <si>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</si>
  <si>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</si>
  <si>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</si>
  <si>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</si>
  <si>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</si>
  <si>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</si>
  <si>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</si>
  <si>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</si>
  <si>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</si>
  <si>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</si>
  <si>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</si>
  <si>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</si>
  <si>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</si>
  <si>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</si>
  <si>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</si>
  <si>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</si>
  <si>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</si>
  <si>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</si>
  <si>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</si>
  <si>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</si>
  <si>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</si>
  <si>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</si>
  <si>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</si>
  <si>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</si>
  <si>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</si>
  <si>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</si>
  <si>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</si>
  <si>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</si>
  <si>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</si>
  <si>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</si>
  <si>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</si>
  <si>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</si>
  <si>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</si>
  <si>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</si>
  <si>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</si>
  <si>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</si>
  <si>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</si>
  <si>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</si>
  <si>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</si>
  <si>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</si>
  <si>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</si>
  <si>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</si>
  <si>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</si>
  <si>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</si>
  <si>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</si>
  <si>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</si>
  <si>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</si>
  <si>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</si>
  <si>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</si>
  <si>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</si>
  <si>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</si>
  <si>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</si>
  <si>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</si>
  <si>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</si>
  <si>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</si>
  <si>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</si>
  <si>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</si>
  <si>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</si>
  <si>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</si>
  <si>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</si>
  <si>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</si>
  <si>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</si>
  <si>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</si>
  <si>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</si>
  <si>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</si>
  <si>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</si>
  <si>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</si>
  <si>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</si>
  <si>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</si>
  <si>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</si>
  <si>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</si>
  <si>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</si>
  <si>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</si>
  <si>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</si>
  <si>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</si>
  <si>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</si>
  <si>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</si>
  <si>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</si>
  <si>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</si>
  <si>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</si>
  <si>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</si>
  <si>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</si>
  <si>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</si>
  <si>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</si>
  <si>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</si>
  <si>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</si>
  <si>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</si>
  <si>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</si>
  <si>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</si>
  <si>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</si>
  <si>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</si>
  <si>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</si>
  <si>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</si>
  <si>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</si>
  <si>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</si>
  <si>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</si>
  <si>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</si>
  <si>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</si>
  <si>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</si>
  <si>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</si>
  <si>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</si>
  <si>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</si>
  <si>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</si>
  <si>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</si>
  <si>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</si>
  <si>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</si>
  <si>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</si>
  <si>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</si>
  <si>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</si>
  <si>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</si>
  <si>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</si>
  <si>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</si>
  <si>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</si>
  <si>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</si>
  <si>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</si>
  <si>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</si>
  <si>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</si>
  <si>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</si>
  <si>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</si>
  <si>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</si>
  <si>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</si>
  <si>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</si>
  <si>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</si>
  <si>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</si>
  <si>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</si>
  <si>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</si>
  <si>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</si>
  <si>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</si>
  <si>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</si>
  <si>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</si>
  <si>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</si>
  <si>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</si>
  <si>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</si>
  <si>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</si>
  <si>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</si>
  <si>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</si>
  <si>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</si>
  <si>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</si>
  <si>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</si>
  <si>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</si>
  <si>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</si>
  <si>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</si>
  <si>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</si>
  <si>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</si>
  <si>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</si>
  <si>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</si>
  <si>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</si>
  <si>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</si>
  <si>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</si>
  <si>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</si>
  <si>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</si>
  <si>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</si>
  <si>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</si>
  <si>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</si>
  <si>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</si>
  <si>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</si>
  <si>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</si>
  <si>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</si>
  <si>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</si>
  <si>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</si>
  <si>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</si>
  <si>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</si>
  <si>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</si>
  <si>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</si>
  <si>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</si>
  <si>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</si>
  <si>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</si>
  <si>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</si>
  <si>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</si>
  <si>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</si>
  <si>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</si>
  <si>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</si>
  <si>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</si>
  <si>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</si>
  <si>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</si>
  <si>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</si>
  <si>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</si>
  <si>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</si>
  <si>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</si>
  <si>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</si>
  <si>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</si>
  <si>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</si>
  <si>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</si>
  <si>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</si>
  <si>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</si>
  <si>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</si>
  <si>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</si>
  <si>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</si>
  <si>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</si>
  <si>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</si>
  <si>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</si>
  <si>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</si>
  <si>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</si>
  <si>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</si>
  <si>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</si>
  <si>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</si>
  <si>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</si>
  <si>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</si>
  <si>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</si>
  <si>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</si>
  <si>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</si>
  <si>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</si>
  <si>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</si>
  <si>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</si>
  <si>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</si>
  <si>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</si>
  <si>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</si>
  <si>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</si>
  <si>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</si>
  <si>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</si>
  <si>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</si>
  <si>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</si>
  <si>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</si>
  <si>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</si>
  <si>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</si>
  <si>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</si>
  <si>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</si>
  <si>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</si>
  <si>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</si>
  <si>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</si>
  <si>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</si>
  <si>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</si>
  <si>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</si>
  <si>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</si>
  <si>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</si>
  <si>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</si>
  <si>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</si>
  <si>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</si>
  <si>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</si>
  <si>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</si>
  <si>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</si>
  <si>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</si>
  <si>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</si>
  <si>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</si>
  <si>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</si>
  <si>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</si>
  <si>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</si>
  <si>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</si>
  <si>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</si>
  <si>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</si>
  <si>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</si>
  <si>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</si>
  <si>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</si>
  <si>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</si>
  <si>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</si>
  <si>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</si>
  <si>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</si>
  <si>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</si>
  <si>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</si>
  <si>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</si>
  <si>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</si>
  <si>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</si>
  <si>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</si>
  <si>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</si>
  <si>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</si>
  <si>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</si>
  <si>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</si>
  <si>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</si>
  <si>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</si>
  <si>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</si>
  <si>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</si>
  <si>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</si>
  <si>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</si>
  <si>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</si>
  <si>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</si>
  <si>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</si>
  <si>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</si>
  <si>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</si>
  <si>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</si>
  <si>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</si>
  <si>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</si>
  <si>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</si>
  <si>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</si>
  <si>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</si>
  <si>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</si>
  <si>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</si>
  <si>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</si>
  <si>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</si>
  <si>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</si>
  <si>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</si>
  <si>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</si>
  <si>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</si>
  <si>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</si>
  <si>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</si>
  <si>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</si>
  <si>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</si>
  <si>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</si>
  <si>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</si>
  <si>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</si>
  <si>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</si>
  <si>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</si>
  <si>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</si>
  <si>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</si>
  <si>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</si>
  <si>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</si>
  <si>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</si>
  <si>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</si>
  <si>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</si>
  <si>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</si>
  <si>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</si>
  <si>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</si>
  <si>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</si>
  <si>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</si>
  <si>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</si>
  <si>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</si>
  <si>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</si>
  <si>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</si>
  <si>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</si>
  <si>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</si>
  <si>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</si>
  <si>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</si>
  <si>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</si>
  <si>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</si>
  <si>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</si>
  <si>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</si>
  <si>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</si>
  <si>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</si>
  <si>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</si>
  <si>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</si>
  <si>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</si>
  <si>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</si>
  <si>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</si>
  <si>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</si>
  <si>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</si>
  <si>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</si>
  <si>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</si>
  <si>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</si>
  <si>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</si>
  <si>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</si>
  <si>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</si>
  <si>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</si>
  <si>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</si>
  <si>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</si>
  <si>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</si>
  <si>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</si>
  <si>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</si>
  <si>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</si>
  <si>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</si>
  <si>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</si>
  <si>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</si>
  <si>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</si>
  <si>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</si>
  <si>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</si>
  <si>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</si>
  <si>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</si>
  <si>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</si>
  <si>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</si>
  <si>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</si>
  <si>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</si>
  <si>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</si>
  <si>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</si>
  <si>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</si>
  <si>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</si>
  <si>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</si>
  <si>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</si>
  <si>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</si>
  <si>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</si>
  <si>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</si>
  <si>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</si>
  <si>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</si>
  <si>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</si>
  <si>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</si>
  <si>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</si>
  <si>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</si>
  <si>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</si>
  <si>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</si>
  <si>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</si>
  <si>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</si>
  <si>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</si>
  <si>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</si>
  <si>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</si>
  <si>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</si>
  <si>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</si>
  <si>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</si>
  <si>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</si>
  <si>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</si>
  <si>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</si>
  <si>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</si>
  <si>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</si>
  <si>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</si>
  <si>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</si>
  <si>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</si>
  <si>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</si>
  <si>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</si>
  <si>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</si>
  <si>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</si>
  <si>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</si>
  <si>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</si>
  <si>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</si>
  <si>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</si>
  <si>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</si>
  <si>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</si>
  <si>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</si>
  <si>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</si>
  <si>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</si>
  <si>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</si>
  <si>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</si>
  <si>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</si>
  <si>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</si>
  <si>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</si>
  <si>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</si>
  <si>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</si>
  <si>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</si>
  <si>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</si>
  <si>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</si>
  <si>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</si>
  <si>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</si>
  <si>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</si>
  <si>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</si>
  <si>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</si>
  <si>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</si>
  <si>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</si>
  <si>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</si>
  <si>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</si>
  <si>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</si>
  <si>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</si>
  <si>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</si>
  <si>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</si>
  <si>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</si>
  <si>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</si>
  <si>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</si>
  <si>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</si>
  <si>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</si>
  <si>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</si>
  <si>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</si>
  <si>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</si>
  <si>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</si>
  <si>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</si>
  <si>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</si>
  <si>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</si>
  <si>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</si>
  <si>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</si>
  <si>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</si>
  <si>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</si>
  <si>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</si>
  <si>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</si>
  <si>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</si>
  <si>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</si>
  <si>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</si>
  <si>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</si>
  <si>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</si>
  <si>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</si>
  <si>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</si>
  <si>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</si>
  <si>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</si>
  <si>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</si>
  <si>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</si>
  <si>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</si>
  <si>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</si>
  <si>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</si>
  <si>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</si>
  <si>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</si>
  <si>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</si>
  <si>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</si>
  <si>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</si>
  <si>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</si>
  <si>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</si>
  <si>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</si>
  <si>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</si>
  <si>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</si>
  <si>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</si>
  <si>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</si>
  <si>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</si>
  <si>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</si>
  <si>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</si>
  <si>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</si>
  <si>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</si>
  <si>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</si>
  <si>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</si>
  <si>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</si>
  <si>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</si>
  <si>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</si>
  <si>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</si>
  <si>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</si>
  <si>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</si>
  <si>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</si>
  <si>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</si>
  <si>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</si>
  <si>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</si>
  <si>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</si>
  <si>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</si>
  <si>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</si>
  <si>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</si>
  <si>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</si>
  <si>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</si>
  <si>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</si>
  <si>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</si>
  <si>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</si>
  <si>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</si>
  <si>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</si>
  <si>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</si>
  <si>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</si>
  <si>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</si>
  <si>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</si>
  <si>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</si>
  <si>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</si>
  <si>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</si>
  <si>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</si>
  <si>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</si>
  <si>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</si>
  <si>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</si>
  <si>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</si>
  <si>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</si>
  <si>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</si>
  <si>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</si>
  <si>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</si>
  <si>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</si>
  <si>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</si>
  <si>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</si>
  <si>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</si>
  <si>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</si>
  <si>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</si>
  <si>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</si>
  <si>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</si>
  <si>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</si>
  <si>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</si>
  <si>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</si>
  <si>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</si>
  <si>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</si>
  <si>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</si>
  <si>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</si>
  <si>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</si>
  <si>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</si>
  <si>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</si>
  <si>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</si>
  <si>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</si>
  <si>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</si>
  <si>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</si>
  <si>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</si>
  <si>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</si>
  <si>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</si>
  <si>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</si>
  <si>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</si>
  <si>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</si>
  <si>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</si>
  <si>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</si>
  <si>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</si>
  <si>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</si>
  <si>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</si>
  <si>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</si>
  <si>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</si>
  <si>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</si>
  <si>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</si>
  <si>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</si>
  <si>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</si>
  <si>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</si>
  <si>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</si>
  <si>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</si>
  <si>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</si>
  <si>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</si>
  <si>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</si>
  <si>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</si>
  <si>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</si>
  <si>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</si>
  <si>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</si>
  <si>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</si>
  <si>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</si>
  <si>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</si>
  <si>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</si>
  <si>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</si>
  <si>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</si>
  <si>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</si>
  <si>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</si>
  <si>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</si>
  <si>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</si>
  <si>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</si>
  <si>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</si>
  <si>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</si>
  <si>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</si>
  <si>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</si>
  <si>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</si>
  <si>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</si>
  <si>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</si>
  <si>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</si>
  <si>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</si>
  <si>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</si>
  <si>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</si>
  <si>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</si>
  <si>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</si>
  <si>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</si>
  <si>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</si>
  <si>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</si>
  <si>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</si>
  <si>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</si>
  <si>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</si>
  <si>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</si>
  <si>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</si>
  <si>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</si>
  <si>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</si>
  <si>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</si>
  <si>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</si>
  <si>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</si>
  <si>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</si>
  <si>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</si>
  <si>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</si>
  <si>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</si>
  <si>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</si>
  <si>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</si>
  <si>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</si>
  <si>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</si>
  <si>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</si>
  <si>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</si>
  <si>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</si>
  <si>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</si>
  <si>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</si>
  <si>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</si>
  <si>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</si>
  <si>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</si>
  <si>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</si>
  <si>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</si>
  <si>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</si>
  <si>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</si>
  <si>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</si>
  <si>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</si>
  <si>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</si>
  <si>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</si>
  <si>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</si>
  <si>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</si>
  <si>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</si>
  <si>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</si>
  <si>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</si>
  <si>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</si>
  <si>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</si>
  <si>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</si>
  <si>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</si>
  <si>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</si>
  <si>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</si>
  <si>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</si>
  <si>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</si>
  <si>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</si>
  <si>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</si>
  <si>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</si>
  <si>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</si>
  <si>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</si>
  <si>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</si>
  <si>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</si>
  <si>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</si>
  <si>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</si>
  <si>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</si>
  <si>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</si>
  <si>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</si>
  <si>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</si>
  <si>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</si>
  <si>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</si>
  <si>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</si>
  <si>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</si>
  <si>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</si>
  <si>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</si>
  <si>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</si>
  <si>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</si>
  <si>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</si>
  <si>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</si>
  <si>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</si>
  <si>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</si>
  <si>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</si>
  <si>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</si>
  <si>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</si>
  <si>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</si>
  <si>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</si>
  <si>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</si>
  <si>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</si>
  <si>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</si>
  <si>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</si>
  <si>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</si>
  <si>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</si>
  <si>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</si>
  <si>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</si>
  <si>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</si>
  <si>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</si>
  <si>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</si>
  <si>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</si>
  <si>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</si>
  <si>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</si>
  <si>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</si>
  <si>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</si>
  <si>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</si>
  <si>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</si>
  <si>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</si>
  <si>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</si>
  <si>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</si>
  <si>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</si>
  <si>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</si>
  <si>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</si>
  <si>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</si>
  <si>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</si>
  <si>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</si>
  <si>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</si>
  <si>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</si>
  <si>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</si>
  <si>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</si>
  <si>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</si>
  <si>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</si>
  <si>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</si>
  <si>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</si>
  <si>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</si>
  <si>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</si>
  <si>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</si>
  <si>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</si>
  <si>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</si>
  <si>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</si>
  <si>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</si>
  <si>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</si>
  <si>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</si>
  <si>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</si>
  <si>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</si>
  <si>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</si>
  <si>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</si>
  <si>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</si>
  <si>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</si>
  <si>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</si>
  <si>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</si>
  <si>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</si>
  <si>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</si>
  <si>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</si>
  <si>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</si>
  <si>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</si>
  <si>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</si>
  <si>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</si>
  <si>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</si>
  <si>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</si>
  <si>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</si>
  <si>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</si>
  <si>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</si>
  <si>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</si>
  <si>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</si>
  <si>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</si>
  <si>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</si>
  <si>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</si>
  <si>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</si>
  <si>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</si>
  <si>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</si>
  <si>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</si>
  <si>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</si>
  <si>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</si>
  <si>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</si>
  <si>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</si>
  <si>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</si>
  <si>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</si>
  <si>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</si>
  <si>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</si>
  <si>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</si>
  <si>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</si>
  <si>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</si>
  <si>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</si>
  <si>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</si>
  <si>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</si>
  <si>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</si>
  <si>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</si>
  <si>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</si>
  <si>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</si>
  <si>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</si>
  <si>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</si>
  <si>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</si>
  <si>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</si>
  <si>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</si>
  <si>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</si>
  <si>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</si>
  <si>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</si>
  <si>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</si>
  <si>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</si>
  <si>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</si>
  <si>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</si>
  <si>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</si>
  <si>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</si>
  <si>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</si>
  <si>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</si>
  <si>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</si>
  <si>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</si>
  <si>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</si>
  <si>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</si>
  <si>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</si>
  <si>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</si>
  <si>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</si>
  <si>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</si>
  <si>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</si>
  <si>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</si>
  <si>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</si>
  <si>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</si>
  <si>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</si>
  <si>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</si>
  <si>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</si>
  <si>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</si>
  <si>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</si>
  <si>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</si>
  <si>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</si>
  <si>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</si>
  <si>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</si>
  <si>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</si>
  <si>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</si>
  <si>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</si>
  <si>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</si>
  <si>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</si>
  <si>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</si>
  <si>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</si>
  <si>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</si>
  <si>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</si>
  <si>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</si>
  <si>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</si>
  <si>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</si>
  <si>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</si>
  <si>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</si>
  <si>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</si>
  <si>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</si>
  <si>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</si>
  <si>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</si>
  <si>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</si>
  <si>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</si>
  <si>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</si>
  <si>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</si>
  <si>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</si>
  <si>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</si>
  <si>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</si>
  <si>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</si>
  <si>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</si>
  <si>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</si>
  <si>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</si>
  <si>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</si>
  <si>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</si>
  <si>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</si>
  <si>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</si>
  <si>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</si>
  <si>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</si>
  <si>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</si>
  <si>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</si>
  <si>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</si>
  <si>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</si>
  <si>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</si>
  <si>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</si>
  <si>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</si>
  <si>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</si>
  <si>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</si>
  <si>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</si>
  <si>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</si>
  <si>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</si>
  <si>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</si>
  <si>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</si>
  <si>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</si>
  <si>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</si>
  <si>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</si>
  <si>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</si>
  <si>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</si>
  <si>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</si>
  <si>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</si>
  <si>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</si>
  <si>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</si>
  <si>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</si>
  <si>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</si>
  <si>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</si>
  <si>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</si>
  <si>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</si>
  <si>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</si>
  <si>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</si>
  <si>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</si>
  <si>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</si>
  <si>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</si>
  <si>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</si>
  <si>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</si>
  <si>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</si>
  <si>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</si>
  <si>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</si>
  <si>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</si>
  <si>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</si>
  <si>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</si>
  <si>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</si>
  <si>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</si>
  <si>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</si>
  <si>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</si>
  <si>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</si>
  <si>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</si>
  <si>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</si>
  <si>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</si>
  <si>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</si>
  <si>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</si>
  <si>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</si>
  <si>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</si>
  <si>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</si>
  <si>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</si>
  <si>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</si>
  <si>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</si>
  <si>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</si>
  <si>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</si>
  <si>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</si>
  <si>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</si>
  <si>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</si>
  <si>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</si>
  <si>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</si>
  <si>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</si>
  <si>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</si>
  <si>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</si>
  <si>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</si>
  <si>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</si>
  <si>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</si>
  <si>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</si>
  <si>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</si>
  <si>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</si>
  <si>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</si>
  <si>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</si>
  <si>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</si>
  <si>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</si>
  <si>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</si>
  <si>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</si>
  <si>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</si>
  <si>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</si>
  <si>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</si>
  <si>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</si>
  <si>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</si>
  <si>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</si>
  <si>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</si>
  <si>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</si>
  <si>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</si>
  <si>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</si>
  <si>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</si>
  <si>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</si>
  <si>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</si>
  <si>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</si>
  <si>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</si>
  <si>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</si>
  <si>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</si>
  <si>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</si>
  <si>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</si>
  <si>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</si>
  <si>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</si>
  <si>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</si>
  <si>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</si>
  <si>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</si>
  <si>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</si>
  <si>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</si>
  <si>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</si>
  <si>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</si>
  <si>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</si>
  <si>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</si>
  <si>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</si>
  <si>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</si>
  <si>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</si>
  <si>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</si>
  <si>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</si>
  <si>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</si>
  <si>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</si>
  <si>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</si>
  <si>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</si>
  <si>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</si>
  <si>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</si>
  <si>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</si>
  <si>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</si>
  <si>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</si>
  <si>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</si>
  <si>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</si>
  <si>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</si>
  <si>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</si>
  <si>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</si>
  <si>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</si>
  <si>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</si>
  <si>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</si>
  <si>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</si>
  <si>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</si>
  <si>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</si>
  <si>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</si>
  <si>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</si>
  <si>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</si>
  <si>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</si>
  <si>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</si>
  <si>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</si>
  <si>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</si>
  <si>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</si>
  <si>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</si>
  <si>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</si>
  <si>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</si>
  <si>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</si>
  <si>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</si>
  <si>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</si>
  <si>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</si>
  <si>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</si>
  <si>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</si>
  <si>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</si>
  <si>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</si>
  <si>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</si>
  <si>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</si>
  <si>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</si>
  <si>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</si>
  <si>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</si>
  <si>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</si>
  <si>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</si>
  <si>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</si>
  <si>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</si>
  <si>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</si>
  <si>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</si>
  <si>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</si>
  <si>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</si>
  <si>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</si>
  <si>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</si>
  <si>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</si>
  <si>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</si>
  <si>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</si>
  <si>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</si>
  <si>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</si>
  <si>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</si>
  <si>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</si>
  <si>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</si>
  <si>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</si>
  <si>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</si>
  <si>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</si>
  <si>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</si>
  <si>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</si>
  <si>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</si>
  <si>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</si>
  <si>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</si>
  <si>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</si>
  <si>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</si>
  <si>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</si>
  <si>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</si>
  <si>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</si>
  <si>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</si>
  <si>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</si>
  <si>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</si>
  <si>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</si>
  <si>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</si>
  <si>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</si>
  <si>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</si>
  <si>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</si>
  <si>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</si>
  <si>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</si>
  <si>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</si>
  <si>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</si>
  <si>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</si>
  <si>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</si>
  <si>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</si>
  <si>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</si>
  <si>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</si>
  <si>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</si>
  <si>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</si>
  <si>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</si>
  <si>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</si>
  <si>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</si>
  <si>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</si>
  <si>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</si>
  <si>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</si>
  <si>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</si>
  <si>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</si>
  <si>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</si>
  <si>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</si>
  <si>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</si>
  <si>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</si>
  <si>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</si>
  <si>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</si>
  <si>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</si>
  <si>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</si>
  <si>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</si>
  <si>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</si>
  <si>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</si>
  <si>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</si>
  <si>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</si>
  <si>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</si>
  <si>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</si>
  <si>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</si>
  <si>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</si>
  <si>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</si>
  <si>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</si>
  <si>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</si>
  <si>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</si>
  <si>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</si>
  <si>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</si>
  <si>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</si>
  <si>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</si>
  <si>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</si>
  <si>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</si>
  <si>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</si>
  <si>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</si>
  <si>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</si>
  <si>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</si>
  <si>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</si>
  <si>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</si>
  <si>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</si>
  <si>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</si>
  <si>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</si>
  <si>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</si>
  <si>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</si>
  <si>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</si>
  <si>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</si>
  <si>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</si>
  <si>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</si>
  <si>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</si>
  <si>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</si>
  <si>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</si>
  <si>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</si>
  <si>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</si>
  <si>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</si>
  <si>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</si>
  <si>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</si>
  <si>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</si>
  <si>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</si>
  <si>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</si>
  <si>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</si>
  <si>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</si>
  <si>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</si>
  <si>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</si>
  <si>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</si>
  <si>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</si>
  <si>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</si>
  <si>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</si>
  <si>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</si>
  <si>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</si>
  <si>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</si>
  <si>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</si>
  <si>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</si>
  <si>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</si>
  <si>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</si>
  <si>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</si>
  <si>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</si>
  <si>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</si>
  <si>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</si>
  <si>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</si>
  <si>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</si>
  <si>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</si>
  <si>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</si>
  <si>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</si>
  <si>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</si>
  <si>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</si>
  <si>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</si>
  <si>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</si>
  <si>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</si>
  <si>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</si>
  <si>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</si>
  <si>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</si>
  <si>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</si>
  <si>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</si>
  <si>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</si>
  <si>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</si>
  <si>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</si>
  <si>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</si>
  <si>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</si>
  <si>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</si>
  <si>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</si>
  <si>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</si>
  <si>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</si>
  <si>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</si>
  <si>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</si>
  <si>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</si>
  <si>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</si>
  <si>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</si>
  <si>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</si>
  <si>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</si>
  <si>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</si>
  <si>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</si>
  <si>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</si>
  <si>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</si>
  <si>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</si>
  <si>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</si>
  <si>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</si>
  <si>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</si>
  <si>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</si>
  <si>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</si>
  <si>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</si>
  <si>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</si>
  <si>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</si>
  <si>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</si>
  <si>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</si>
  <si>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</si>
  <si>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</si>
  <si>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</si>
  <si>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</si>
  <si>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</si>
  <si>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</si>
  <si>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</si>
  <si>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</si>
  <si>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</si>
  <si>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</si>
  <si>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</si>
  <si>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</si>
  <si>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</si>
  <si>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</si>
  <si>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</si>
  <si>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</si>
  <si>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</si>
  <si>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</si>
  <si>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</si>
  <si>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</si>
  <si>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</si>
  <si>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</si>
  <si>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</si>
  <si>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</si>
  <si>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</si>
  <si>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</si>
  <si>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</si>
  <si>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</si>
  <si>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</si>
  <si>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</si>
  <si>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</si>
  <si>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</si>
  <si>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</si>
  <si>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</si>
  <si>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</si>
  <si>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</si>
  <si>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</si>
  <si>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</si>
  <si>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</si>
  <si>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</si>
  <si>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</si>
  <si>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</si>
  <si>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</si>
  <si>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</si>
  <si>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</si>
  <si>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</si>
  <si>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</si>
  <si>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</si>
  <si>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</si>
  <si>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</si>
  <si>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</si>
  <si>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</si>
  <si>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</si>
  <si>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</si>
  <si>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</si>
  <si>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</si>
  <si>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</si>
  <si>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</si>
  <si>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</si>
  <si>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</si>
  <si>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</si>
  <si>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</si>
  <si>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</si>
  <si>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</si>
  <si>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</si>
  <si>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</si>
  <si>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</si>
  <si>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</si>
  <si>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</si>
  <si>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</si>
  <si>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</si>
  <si>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</si>
  <si>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</si>
  <si>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</si>
  <si>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</si>
  <si>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</si>
  <si>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</si>
  <si>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</si>
  <si>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</si>
  <si>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</si>
  <si>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</si>
  <si>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</si>
  <si>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</si>
  <si>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</si>
  <si>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</si>
  <si>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</si>
  <si>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</si>
  <si>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</si>
  <si>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</si>
  <si>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</si>
  <si>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</si>
  <si>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</si>
  <si>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</si>
  <si>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</si>
  <si>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</si>
  <si>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</si>
  <si>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</si>
  <si>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</si>
  <si>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</si>
  <si>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</si>
  <si>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</si>
  <si>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</si>
  <si>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</si>
  <si>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</si>
  <si>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</si>
  <si>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</si>
  <si>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</si>
  <si>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</si>
  <si>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</si>
  <si>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</si>
  <si>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</si>
  <si>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</si>
  <si>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</si>
  <si>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</si>
  <si>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</si>
  <si>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</si>
  <si>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</si>
  <si>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</si>
  <si>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</si>
  <si>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</si>
  <si>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</si>
  <si>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</si>
  <si>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</si>
  <si>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</si>
  <si>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</si>
  <si>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</si>
  <si>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</si>
  <si>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</si>
  <si>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</si>
  <si>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</si>
  <si>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</si>
  <si>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</si>
  <si>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</si>
  <si>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</si>
  <si>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</si>
  <si>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</si>
  <si>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</si>
  <si>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</si>
  <si>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</si>
  <si>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</si>
  <si>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</si>
  <si>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</si>
  <si>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</si>
  <si>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</si>
  <si>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</si>
  <si>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</si>
  <si>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</si>
  <si>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</si>
  <si>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</si>
  <si>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</si>
  <si>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</si>
  <si>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</si>
  <si>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</si>
  <si>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</si>
  <si>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</si>
  <si>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</si>
  <si>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</si>
  <si>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</si>
  <si>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</si>
  <si>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</si>
  <si>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</si>
  <si>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</si>
  <si>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</si>
  <si>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</si>
  <si>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</si>
  <si>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</si>
  <si>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</si>
  <si>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</si>
  <si>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</si>
  <si>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</si>
  <si>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</si>
  <si>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</si>
  <si>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</si>
  <si>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</si>
  <si>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</si>
  <si>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</si>
  <si>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</si>
  <si>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</si>
  <si>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</si>
  <si>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</si>
  <si>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</si>
  <si>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</si>
  <si>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</si>
  <si>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</si>
  <si>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</si>
  <si>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</si>
  <si>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</si>
  <si>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</si>
  <si>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</si>
  <si>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</si>
  <si>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</si>
  <si>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</si>
  <si>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</si>
  <si>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</si>
  <si>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</si>
  <si>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</si>
  <si>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</si>
  <si>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</si>
  <si>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</si>
  <si>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</si>
  <si>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</si>
  <si>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</si>
  <si>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</si>
  <si>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</si>
  <si>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</si>
  <si>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</si>
  <si>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</si>
  <si>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</si>
  <si>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</si>
  <si>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</si>
  <si>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</si>
  <si>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</si>
  <si>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</si>
  <si>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</si>
  <si>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</si>
  <si>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</si>
  <si>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</si>
  <si>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</si>
  <si>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</si>
  <si>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</si>
  <si>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</si>
  <si>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</si>
  <si>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</si>
  <si>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</si>
  <si>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</si>
  <si>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</si>
  <si>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</si>
  <si>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</si>
  <si>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</si>
  <si>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</si>
  <si>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</si>
  <si>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</si>
  <si>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</si>
  <si>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</si>
  <si>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</si>
  <si>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</si>
  <si>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</si>
  <si>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</si>
  <si>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</si>
  <si>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</si>
  <si>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</si>
  <si>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</si>
  <si>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</si>
  <si>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</si>
  <si>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</si>
  <si>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</si>
  <si>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</si>
  <si>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</si>
  <si>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</si>
  <si>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</si>
  <si>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</si>
  <si>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</si>
  <si>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</si>
  <si>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</si>
  <si>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</si>
  <si>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</si>
  <si>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</si>
  <si>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</si>
  <si>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</si>
  <si>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</si>
  <si>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</si>
  <si>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</si>
  <si>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</si>
  <si>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</si>
  <si>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</si>
  <si>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</si>
  <si>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</si>
  <si>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</si>
  <si>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</si>
  <si>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</si>
  <si>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</si>
  <si>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</si>
  <si>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</si>
  <si>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</si>
  <si>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</si>
  <si>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</si>
  <si>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</si>
  <si>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</si>
  <si>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</si>
  <si>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</si>
  <si>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</si>
  <si>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</si>
  <si>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</si>
  <si>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</si>
  <si>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</si>
  <si>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</si>
  <si>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</si>
  <si>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</si>
  <si>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</si>
  <si>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</si>
  <si>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</si>
  <si>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</si>
  <si>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</si>
  <si>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</si>
  <si>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</si>
  <si>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</si>
  <si>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</si>
  <si>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</si>
  <si>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</si>
  <si>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</si>
  <si>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</si>
  <si>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</si>
  <si>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</si>
  <si>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</si>
  <si>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</si>
  <si>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</si>
  <si>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</si>
  <si>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</si>
  <si>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</si>
  <si>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</si>
  <si>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</si>
  <si>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</si>
  <si>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</si>
  <si>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</si>
  <si>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</si>
  <si>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</si>
  <si>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</si>
  <si>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</si>
  <si>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</si>
  <si>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</si>
  <si>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</si>
  <si>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</si>
  <si>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</si>
  <si>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</si>
  <si>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</si>
  <si>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</si>
  <si>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</si>
  <si>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</si>
  <si>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</si>
  <si>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</si>
  <si>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</si>
  <si>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</si>
  <si>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</si>
  <si>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</si>
  <si>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</si>
  <si>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</si>
  <si>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</si>
  <si>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</si>
  <si>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</si>
  <si>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</si>
  <si>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</si>
  <si>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</si>
  <si>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</si>
  <si>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</si>
  <si>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</si>
  <si>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</si>
  <si>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</si>
  <si>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</si>
  <si>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</si>
  <si>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</si>
  <si>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</si>
  <si>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</si>
  <si>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</si>
  <si>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</si>
  <si>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</si>
  <si>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</si>
  <si>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</si>
  <si>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</si>
  <si>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</si>
  <si>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</si>
  <si>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</si>
  <si>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</si>
  <si>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</si>
  <si>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</si>
  <si>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</si>
  <si>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</si>
  <si>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</si>
  <si>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</si>
  <si>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</si>
  <si>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</si>
  <si>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</si>
  <si>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</si>
  <si>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</si>
  <si>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</si>
  <si>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</si>
  <si>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</si>
  <si>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</si>
  <si>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</si>
  <si>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</si>
  <si>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</si>
  <si>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</si>
  <si>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</si>
  <si>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</si>
  <si>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</si>
  <si>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</si>
  <si>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</si>
  <si>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</si>
  <si>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</si>
  <si>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</si>
  <si>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</si>
  <si>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</si>
  <si>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</si>
  <si>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</si>
  <si>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</si>
  <si>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</si>
  <si>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</si>
  <si>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</si>
  <si>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</si>
  <si>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</si>
  <si>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</si>
  <si>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</si>
  <si>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</si>
  <si>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</si>
  <si>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</si>
  <si>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</si>
  <si>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</si>
  <si>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</si>
  <si>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</si>
  <si>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</si>
  <si>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</si>
  <si>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</si>
  <si>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</si>
  <si>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</si>
  <si>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</si>
  <si>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</si>
  <si>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</si>
  <si>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</si>
  <si>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</si>
  <si>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</si>
  <si>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</si>
  <si>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</si>
  <si>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</si>
  <si>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</si>
  <si>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</si>
  <si>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</si>
  <si>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</si>
  <si>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</si>
  <si>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</si>
  <si>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</si>
  <si>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</si>
  <si>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</si>
  <si>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</si>
  <si>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</si>
  <si>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</si>
  <si>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</si>
  <si>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</si>
  <si>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</si>
  <si>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</si>
  <si>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</si>
  <si>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</si>
  <si>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</si>
  <si>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</si>
  <si>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</si>
  <si>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</si>
  <si>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</si>
  <si>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</si>
  <si>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</si>
  <si>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</si>
  <si>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</si>
  <si>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</si>
  <si>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</si>
  <si>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</si>
  <si>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</si>
  <si>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</si>
  <si>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</si>
  <si>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</si>
  <si>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</si>
  <si>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</si>
  <si>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</si>
  <si>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</si>
  <si>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</si>
  <si>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</si>
  <si>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</si>
  <si>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</si>
  <si>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</si>
  <si>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</si>
  <si>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</si>
  <si>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</si>
  <si>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</si>
  <si>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</si>
  <si>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</si>
  <si>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</si>
  <si>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</si>
  <si>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</si>
  <si>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</si>
  <si>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</si>
  <si>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</si>
  <si>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</si>
  <si>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</si>
  <si>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</si>
  <si>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</si>
  <si>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</si>
  <si>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</si>
  <si>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</si>
  <si>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</si>
  <si>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</si>
  <si>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</si>
  <si>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</si>
  <si>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</si>
  <si>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</si>
  <si>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</si>
  <si>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</si>
  <si>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</si>
  <si>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</si>
  <si>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</si>
  <si>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</si>
  <si>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</si>
  <si>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</si>
  <si>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</si>
  <si>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</si>
  <si>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</si>
  <si>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</si>
  <si>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</si>
  <si>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</si>
  <si>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</si>
  <si>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</si>
  <si>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</si>
  <si>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</si>
  <si>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</si>
  <si>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</si>
  <si>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</si>
  <si>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</si>
  <si>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</si>
  <si>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</si>
  <si>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</si>
  <si>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</si>
  <si>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</si>
  <si>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</si>
  <si>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</si>
  <si>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</si>
  <si>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</si>
  <si>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</si>
  <si>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</si>
  <si>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</si>
  <si>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</si>
  <si>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</si>
  <si>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</si>
  <si>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</si>
  <si>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</si>
  <si>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</si>
  <si>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</si>
  <si>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</si>
  <si>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</si>
  <si>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</si>
  <si>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</si>
  <si>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</si>
  <si>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</si>
  <si>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</si>
  <si>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</si>
  <si>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</si>
  <si>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</si>
  <si>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</si>
  <si>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</si>
  <si>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</si>
  <si>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</si>
  <si>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</si>
  <si>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</si>
  <si>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</si>
  <si>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</si>
  <si>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</si>
  <si>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</si>
  <si>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</si>
  <si>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</si>
  <si>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</si>
  <si>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</si>
  <si>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</si>
  <si>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</si>
  <si>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</si>
  <si>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</si>
  <si>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</si>
  <si>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</si>
  <si>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</si>
  <si>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</si>
  <si>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</si>
  <si>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</si>
  <si>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</si>
  <si>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</si>
  <si>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</si>
  <si>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</si>
  <si>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</si>
  <si>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</si>
  <si>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</si>
  <si>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</si>
  <si>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</si>
  <si>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</si>
  <si>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</si>
  <si>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</si>
  <si>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</si>
  <si>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</si>
  <si>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</si>
  <si>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</si>
  <si>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</si>
  <si>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</si>
  <si>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</si>
  <si>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</si>
  <si>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</si>
  <si>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</si>
  <si>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</si>
  <si>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</si>
  <si>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</si>
  <si>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</si>
  <si>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</si>
  <si>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</si>
  <si>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</si>
  <si>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</si>
  <si>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</si>
  <si>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</si>
  <si>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</si>
  <si>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</si>
  <si>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</si>
  <si>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</si>
  <si>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</si>
  <si>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</si>
  <si>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</si>
  <si>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</si>
  <si>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</si>
  <si>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</si>
  <si>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</si>
  <si>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</si>
  <si>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</si>
  <si>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</si>
  <si>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</si>
  <si>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</si>
  <si>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</si>
  <si>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</si>
  <si>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</si>
  <si>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</si>
  <si>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</si>
  <si>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</si>
  <si>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</si>
  <si>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</si>
  <si>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</si>
  <si>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</si>
  <si>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</si>
  <si>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</si>
  <si>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</si>
  <si>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</si>
  <si>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</si>
  <si>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</si>
  <si>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</si>
  <si>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</si>
  <si>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</si>
  <si>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</si>
  <si>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</si>
  <si>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</si>
  <si>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</si>
  <si>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</si>
  <si>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</si>
  <si>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</si>
  <si>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</si>
  <si>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</si>
  <si>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</si>
  <si>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</si>
  <si>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</si>
  <si>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</si>
  <si>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</si>
  <si>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</si>
  <si>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</si>
  <si>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</si>
  <si>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</si>
  <si>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</si>
  <si>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</si>
  <si>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</si>
  <si>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</si>
  <si>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</si>
  <si>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</si>
  <si>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</si>
  <si>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</si>
  <si>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</si>
  <si>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</si>
  <si>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</si>
  <si>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</si>
  <si>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</si>
  <si>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</si>
  <si>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</si>
  <si>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</si>
  <si>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</si>
  <si>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</si>
  <si>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</si>
  <si>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</si>
  <si>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</si>
  <si>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</si>
  <si>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</si>
  <si>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</si>
  <si>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</si>
  <si>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</si>
  <si>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</si>
  <si>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</si>
  <si>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</si>
  <si>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</si>
  <si>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</si>
  <si>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</si>
  <si>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</si>
  <si>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</si>
  <si>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</si>
  <si>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</si>
  <si>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</si>
  <si>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</si>
  <si>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</si>
  <si>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</si>
  <si>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</si>
  <si>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</si>
  <si>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</si>
  <si>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</si>
  <si>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</si>
  <si>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</si>
  <si>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</si>
  <si>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</si>
  <si>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</si>
  <si>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</si>
  <si>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</si>
  <si>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</si>
  <si>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</si>
  <si>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</si>
  <si>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</si>
  <si>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</si>
  <si>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</si>
  <si>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</si>
  <si>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</si>
  <si>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</si>
  <si>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</si>
  <si>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</si>
  <si>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</si>
  <si>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</si>
  <si>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</si>
  <si>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</si>
  <si>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</si>
  <si>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</si>
  <si>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</si>
  <si>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</si>
  <si>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</si>
  <si>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</si>
  <si>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</si>
  <si>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</si>
  <si>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</si>
  <si>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</si>
  <si>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</si>
  <si>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</si>
  <si>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</si>
  <si>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</si>
  <si>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</si>
  <si>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</si>
  <si>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</si>
  <si>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</si>
  <si>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</si>
  <si>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</si>
  <si>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</si>
  <si>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</si>
  <si>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</si>
  <si>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</si>
  <si>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</si>
  <si>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</si>
  <si>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</si>
  <si>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</si>
  <si>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</si>
  <si>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</si>
  <si>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</si>
  <si>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</si>
  <si>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</si>
  <si>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</si>
  <si>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</si>
  <si>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</si>
  <si>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</si>
  <si>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</si>
  <si>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</si>
  <si>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</si>
  <si>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</si>
  <si>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</si>
  <si>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</si>
  <si>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</si>
  <si>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</si>
  <si>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</si>
  <si>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</si>
  <si>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</si>
  <si>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</si>
  <si>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</si>
  <si>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</si>
  <si>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</si>
  <si>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</si>
  <si>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</si>
  <si>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</si>
  <si>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</si>
  <si>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</si>
  <si>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</si>
  <si>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</si>
  <si>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</si>
  <si>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</si>
  <si>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</si>
  <si>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</si>
  <si>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</si>
  <si>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</si>
  <si>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</si>
  <si>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</si>
  <si>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</si>
  <si>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</si>
  <si>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</si>
  <si>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</si>
  <si>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</si>
  <si>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</si>
  <si>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</si>
  <si>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</si>
  <si>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</si>
  <si>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</si>
  <si>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</si>
  <si>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</si>
  <si>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</si>
  <si>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</si>
  <si>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</si>
  <si>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</si>
  <si>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</si>
  <si>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</si>
  <si>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</si>
  <si>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</si>
  <si>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</si>
  <si>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</si>
  <si>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</si>
  <si>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</si>
  <si>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</si>
  <si>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</si>
  <si>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</si>
  <si>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</si>
  <si>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</si>
  <si>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</si>
  <si>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</si>
  <si>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</si>
  <si>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</si>
  <si>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</si>
  <si>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</si>
  <si>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</si>
  <si>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</si>
  <si>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</si>
  <si>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</si>
  <si>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</si>
  <si>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</si>
  <si>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</si>
  <si>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</si>
  <si>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</si>
  <si>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</si>
  <si>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</si>
  <si>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</si>
  <si>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</si>
  <si>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</si>
  <si>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</si>
  <si>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</si>
  <si>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</si>
  <si>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</si>
  <si>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</si>
  <si>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</si>
  <si>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</si>
  <si>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</si>
  <si>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</si>
  <si>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</si>
  <si>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</si>
  <si>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</si>
  <si>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</si>
  <si>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</si>
  <si>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</si>
  <si>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</si>
  <si>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</si>
  <si>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</si>
  <si>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</si>
  <si>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</si>
  <si>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</si>
  <si>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</si>
  <si>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</si>
  <si>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</si>
  <si>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</si>
  <si>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</si>
  <si>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</si>
  <si>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</si>
  <si>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</si>
  <si>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</si>
  <si>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</si>
  <si>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</si>
  <si>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</si>
  <si>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</si>
  <si>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</si>
  <si>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</si>
  <si>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</si>
  <si>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</si>
  <si>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</si>
  <si>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</si>
  <si>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</si>
  <si>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</si>
  <si>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</si>
  <si>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</si>
  <si>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</si>
  <si>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</si>
  <si>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</si>
  <si>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</si>
  <si>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</si>
  <si>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</si>
  <si>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</si>
  <si>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</si>
  <si>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</si>
  <si>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</si>
  <si>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</si>
  <si>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</si>
  <si>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</si>
  <si>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</si>
  <si>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</si>
  <si>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</si>
  <si>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</si>
  <si>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</si>
  <si>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</si>
  <si>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</si>
  <si>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</si>
  <si>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</si>
  <si>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</si>
  <si>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</si>
  <si>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</si>
  <si>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</si>
  <si>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</si>
  <si>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</si>
  <si>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</si>
  <si>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</si>
  <si>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</si>
  <si>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</si>
  <si>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</si>
  <si>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</si>
  <si>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</si>
  <si>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</si>
  <si>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</si>
  <si>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</si>
  <si>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</si>
  <si>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</si>
  <si>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</si>
  <si>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</si>
  <si>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</si>
  <si>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</si>
  <si>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</si>
  <si>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</si>
  <si>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</si>
  <si>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</si>
  <si>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</si>
  <si>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</si>
  <si>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</si>
  <si>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</si>
  <si>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</si>
  <si>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</si>
  <si>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</si>
  <si>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</si>
  <si>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</si>
  <si>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</si>
  <si>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</si>
  <si>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</si>
  <si>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</si>
  <si>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</si>
  <si>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</si>
  <si>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</si>
  <si>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</si>
  <si>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</si>
  <si>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</si>
  <si>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</si>
  <si>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</si>
  <si>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</si>
  <si>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</si>
  <si>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</si>
  <si>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</si>
  <si>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</si>
  <si>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</si>
  <si>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</si>
  <si>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</si>
  <si>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</si>
  <si>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</si>
  <si>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</si>
  <si>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</si>
  <si>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</si>
  <si>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</si>
  <si>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</si>
  <si>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</si>
  <si>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</si>
  <si>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</si>
  <si>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</si>
  <si>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</si>
  <si>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</si>
  <si>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</si>
  <si>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</si>
  <si>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</si>
  <si>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</si>
  <si>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</si>
  <si>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</si>
  <si>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</si>
  <si>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</si>
  <si>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</si>
  <si>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</si>
  <si>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</si>
  <si>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</si>
  <si>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</si>
  <si>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</si>
  <si>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</si>
  <si>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</si>
  <si>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</si>
  <si>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</si>
  <si>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</si>
  <si>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</si>
  <si>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</si>
  <si>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</si>
  <si>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</si>
  <si>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</si>
  <si>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</si>
  <si>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</si>
  <si>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</si>
  <si>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</si>
  <si>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</si>
  <si>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</si>
  <si>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</si>
  <si>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</si>
  <si>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</si>
  <si>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</si>
  <si>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</si>
  <si>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</si>
  <si>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</si>
  <si>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</si>
  <si>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</si>
  <si>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</si>
  <si>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</si>
  <si>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</si>
  <si>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</si>
  <si>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</si>
  <si>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</si>
  <si>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</si>
  <si>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</si>
  <si>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</si>
  <si>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</si>
  <si>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</si>
  <si>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</si>
  <si>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</si>
  <si>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</si>
  <si>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</si>
  <si>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</si>
  <si>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</si>
  <si>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</si>
  <si>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</si>
  <si>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</si>
  <si>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</si>
  <si>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</si>
  <si>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</si>
  <si>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</si>
  <si>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</si>
  <si>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</si>
  <si>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</si>
  <si>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</si>
  <si>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</si>
  <si>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</si>
  <si>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</si>
  <si>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</si>
  <si>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</si>
  <si>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</si>
  <si>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</si>
  <si>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</si>
  <si>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</si>
  <si>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</si>
  <si>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</si>
  <si>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</si>
  <si>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</si>
  <si>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</si>
  <si>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</si>
  <si>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</si>
  <si>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</si>
  <si>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</si>
  <si>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</si>
  <si>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</si>
  <si>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</si>
  <si>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</si>
  <si>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</si>
  <si>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</si>
  <si>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</si>
  <si>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</si>
  <si>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</si>
  <si>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</si>
  <si>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</si>
  <si>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</si>
  <si>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</si>
  <si>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</si>
  <si>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</si>
  <si>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</si>
  <si>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</si>
  <si>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</si>
  <si>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</si>
  <si>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</si>
  <si>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</si>
  <si>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</si>
  <si>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</si>
  <si>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</si>
  <si>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</si>
  <si>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</si>
  <si>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</si>
  <si>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</si>
  <si>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</si>
  <si>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</si>
  <si>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</si>
  <si>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</si>
  <si>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</si>
  <si>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</si>
  <si>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</si>
  <si>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</si>
  <si>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</si>
  <si>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</si>
  <si>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</si>
  <si>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</si>
  <si>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</si>
  <si>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</si>
  <si>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</si>
  <si>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</si>
  <si>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</si>
  <si>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</si>
  <si>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</si>
  <si>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</si>
  <si>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</si>
  <si>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</si>
  <si>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</si>
  <si>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</si>
  <si>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</si>
  <si>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</si>
  <si>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</si>
  <si>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</si>
  <si>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</si>
  <si>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</si>
  <si>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</si>
  <si>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</si>
  <si>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</si>
  <si>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</si>
  <si>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</si>
  <si>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</si>
  <si>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</si>
  <si>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</si>
  <si>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</si>
  <si>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</si>
  <si>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</si>
  <si>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</si>
  <si>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</si>
  <si>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</si>
  <si>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</si>
  <si>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</si>
  <si>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</si>
  <si>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</si>
  <si>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</si>
  <si>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</si>
  <si>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</si>
  <si>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</si>
  <si>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</si>
  <si>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</si>
  <si>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</si>
  <si>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</si>
  <si>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</si>
  <si>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</si>
  <si>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</si>
  <si>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</si>
  <si>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</si>
  <si>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</si>
  <si>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</si>
  <si>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</si>
  <si>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</si>
  <si>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</si>
  <si>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</si>
  <si>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</si>
  <si>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</si>
  <si>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</si>
  <si>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</si>
  <si>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</si>
  <si>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</si>
  <si>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</si>
  <si>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</si>
  <si>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</si>
  <si>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</si>
  <si>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</si>
  <si>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</si>
  <si>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</si>
  <si>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</si>
  <si>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</si>
  <si>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</si>
  <si>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</si>
  <si>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</si>
  <si>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</si>
  <si>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</si>
  <si>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</si>
  <si>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</si>
  <si>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</si>
  <si>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</si>
  <si>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</si>
  <si>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</si>
  <si>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</si>
  <si>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</si>
  <si>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</si>
  <si>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</si>
  <si>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</si>
  <si>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</si>
  <si>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</si>
  <si>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</si>
  <si>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</si>
  <si>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</si>
  <si>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</si>
  <si>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</si>
  <si>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</si>
  <si>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</si>
  <si>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</si>
  <si>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</si>
  <si>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</si>
  <si>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</si>
  <si>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</si>
  <si>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</si>
  <si>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</si>
  <si>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</si>
  <si>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</si>
  <si>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</si>
  <si>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</si>
  <si>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</si>
  <si>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</si>
  <si>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</si>
  <si>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</si>
  <si>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</si>
  <si>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</si>
  <si>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</si>
  <si>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</si>
  <si>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</si>
  <si>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</si>
  <si>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</si>
  <si>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</si>
  <si>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</si>
  <si>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</si>
  <si>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</si>
  <si>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</si>
  <si>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</si>
  <si>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</si>
  <si>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</si>
  <si>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</si>
  <si>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</si>
  <si>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</si>
  <si>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</si>
  <si>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</si>
  <si>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</si>
  <si>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</si>
  <si>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</si>
  <si>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</si>
  <si>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</si>
  <si>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</si>
  <si>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</si>
  <si>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</si>
  <si>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</si>
  <si>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</si>
  <si>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</si>
  <si>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</si>
  <si>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</si>
  <si>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</si>
  <si>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</si>
  <si>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</si>
  <si>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</si>
  <si>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</si>
  <si>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</si>
  <si>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</si>
  <si>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</si>
  <si>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</si>
  <si>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</si>
  <si>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</si>
  <si>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</si>
  <si>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</si>
  <si>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</si>
  <si>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</si>
  <si>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</si>
  <si>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</si>
  <si>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</si>
  <si>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</si>
  <si>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</si>
  <si>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</si>
  <si>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</si>
  <si>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</si>
  <si>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</si>
  <si>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</si>
  <si>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</si>
  <si>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</si>
  <si>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</si>
  <si>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</si>
  <si>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</si>
  <si>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</si>
  <si>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</si>
  <si>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</si>
  <si>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</si>
  <si>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</si>
  <si>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</si>
  <si>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</si>
  <si>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</si>
  <si>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</si>
  <si>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</si>
  <si>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</si>
  <si>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</si>
  <si>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</si>
  <si>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</si>
  <si>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</si>
  <si>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</si>
  <si>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</si>
  <si>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</si>
  <si>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</si>
  <si>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</si>
  <si>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</si>
  <si>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</si>
  <si>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</si>
  <si>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</si>
  <si>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</si>
  <si>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</si>
  <si>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</si>
  <si>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</si>
  <si>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</si>
  <si>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</si>
  <si>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</si>
  <si>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</si>
  <si>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</si>
  <si>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</si>
  <si>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</si>
  <si>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</si>
  <si>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</si>
  <si>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</si>
  <si>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</si>
  <si>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</si>
  <si>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</si>
  <si>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</si>
  <si>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</si>
  <si>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</si>
  <si>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</si>
  <si>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</si>
  <si>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</si>
  <si>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</si>
  <si>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</si>
  <si>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</si>
  <si>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</si>
  <si>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</si>
  <si>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</si>
  <si>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</si>
  <si>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</si>
  <si>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</si>
  <si>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</si>
  <si>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</si>
  <si>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</si>
  <si>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</si>
  <si>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</si>
  <si>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</si>
  <si>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</si>
  <si>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</si>
  <si>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</si>
  <si>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</si>
  <si>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</si>
  <si>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</si>
  <si>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</si>
  <si>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</si>
  <si>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</si>
  <si>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</si>
  <si>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</si>
  <si>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</si>
  <si>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</si>
  <si>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</si>
  <si>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</si>
  <si>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</si>
  <si>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</si>
  <si>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</si>
  <si>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</si>
  <si>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</si>
  <si>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</si>
  <si>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</si>
  <si>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</si>
  <si>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</si>
  <si>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</si>
  <si>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</si>
  <si>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</si>
  <si>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</si>
  <si>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</si>
  <si>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</si>
  <si>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</si>
  <si>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</si>
  <si>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</si>
  <si>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</si>
  <si>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</si>
  <si>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</si>
  <si>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</si>
  <si>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</si>
  <si>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</si>
  <si>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</si>
  <si>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</si>
  <si>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</si>
  <si>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</si>
  <si>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</si>
  <si>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</si>
  <si>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</si>
  <si>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</si>
  <si>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</si>
  <si>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</si>
  <si>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</si>
  <si>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</si>
  <si>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</si>
  <si>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</si>
  <si>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</si>
  <si>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</si>
  <si>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</si>
  <si>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</si>
  <si>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</si>
  <si>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</si>
  <si>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</si>
  <si>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</si>
  <si>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</si>
  <si>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</si>
  <si>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</si>
  <si>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</si>
  <si>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</si>
  <si>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</si>
  <si>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</si>
  <si>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</si>
  <si>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</si>
  <si>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</si>
  <si>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</si>
  <si>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</si>
  <si>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</si>
  <si>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</si>
  <si>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</si>
  <si>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</si>
  <si>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</si>
  <si>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</si>
  <si>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</si>
  <si>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</si>
  <si>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</si>
  <si>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</si>
  <si>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</si>
  <si>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</si>
  <si>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</si>
  <si>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</si>
  <si>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</si>
  <si>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</si>
  <si>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</si>
  <si>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</si>
  <si>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</si>
  <si>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</si>
  <si>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</si>
  <si>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</si>
  <si>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</si>
  <si>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</si>
  <si>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</si>
  <si>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</si>
  <si>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</si>
  <si>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</si>
  <si>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</si>
  <si>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</si>
  <si>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</si>
  <si>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</si>
  <si>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</si>
  <si>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</si>
  <si>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</si>
  <si>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</si>
  <si>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</si>
  <si>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</si>
  <si>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</si>
  <si>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</si>
  <si>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</si>
  <si>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</si>
  <si>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</si>
  <si>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</si>
  <si>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</si>
  <si>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</si>
  <si>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</si>
  <si>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</si>
  <si>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</si>
  <si>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</si>
  <si>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</si>
  <si>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</si>
  <si>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</si>
  <si>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</si>
  <si>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</si>
  <si>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</si>
  <si>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</si>
  <si>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</si>
  <si>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</si>
  <si>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</si>
  <si>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</si>
  <si>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</si>
  <si>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</si>
  <si>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</si>
  <si>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</si>
  <si>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</si>
  <si>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</si>
  <si>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</si>
  <si>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</si>
  <si>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</si>
  <si>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</si>
  <si>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</si>
  <si>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</si>
  <si>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</si>
  <si>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</si>
  <si>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</si>
  <si>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</si>
  <si>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</si>
  <si>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</si>
  <si>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</si>
  <si>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</si>
  <si>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</si>
  <si>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</si>
  <si>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</si>
  <si>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</si>
  <si>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</si>
  <si>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</si>
  <si>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</si>
  <si>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</si>
  <si>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</si>
  <si>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</si>
  <si>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</si>
  <si>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</si>
  <si>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</si>
  <si>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</si>
  <si>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</si>
  <si>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</si>
  <si>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</si>
  <si>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</si>
  <si>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</si>
  <si>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</si>
  <si>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</si>
  <si>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</si>
  <si>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</si>
  <si>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</si>
  <si>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</si>
  <si>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</si>
  <si>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</si>
  <si>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</si>
  <si>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</si>
  <si>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</si>
  <si>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</si>
  <si>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</si>
  <si>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</si>
  <si>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</si>
  <si>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</si>
  <si>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</si>
  <si>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</si>
  <si>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</si>
  <si>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</si>
  <si>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</si>
  <si>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</si>
  <si>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</si>
  <si>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</si>
  <si>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</si>
  <si>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</si>
  <si>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</si>
  <si>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</si>
  <si>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</si>
  <si>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</si>
  <si>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</si>
  <si>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</si>
  <si>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</si>
  <si>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</si>
  <si>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</si>
  <si>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</si>
  <si>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</si>
  <si>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</si>
  <si>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</si>
  <si>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</si>
  <si>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</si>
  <si>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</si>
  <si>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</si>
  <si>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</si>
  <si>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</si>
  <si>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</si>
  <si>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</si>
  <si>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</si>
  <si>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</si>
  <si>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</si>
  <si>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</si>
  <si>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</si>
  <si>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</si>
  <si>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</si>
  <si>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</si>
  <si>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</si>
  <si>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</si>
  <si>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</si>
  <si>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</si>
  <si>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</si>
  <si>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</si>
  <si>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</si>
  <si>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</si>
  <si>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</si>
  <si>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</si>
  <si>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</si>
  <si>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</si>
  <si>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</si>
  <si>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</si>
  <si>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</si>
  <si>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</si>
  <si>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</si>
  <si>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</si>
  <si>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</si>
  <si>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</si>
  <si>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</si>
  <si>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</si>
  <si>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</si>
  <si>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</si>
  <si>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</si>
  <si>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</si>
  <si>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</si>
  <si>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</si>
  <si>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</si>
  <si>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</si>
  <si>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</si>
  <si>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</si>
  <si>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</si>
  <si>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</si>
  <si>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</si>
  <si>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</si>
  <si>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</si>
  <si>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</si>
  <si>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</si>
  <si>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</si>
  <si>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</si>
  <si>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</si>
  <si>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</si>
  <si>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</si>
  <si>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</si>
  <si>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</si>
  <si>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</si>
  <si>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</si>
  <si>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</si>
  <si>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</si>
  <si>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</si>
  <si>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</si>
  <si>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</si>
  <si>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</si>
  <si>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</si>
  <si>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</si>
  <si>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</si>
  <si>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</si>
  <si>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</si>
  <si>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</si>
  <si>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</si>
  <si>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</si>
  <si>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</si>
  <si>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</si>
  <si>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</si>
  <si>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</si>
  <si>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</si>
  <si>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</si>
  <si>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</si>
  <si>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</si>
  <si>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</si>
  <si>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</si>
  <si>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</si>
  <si>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</si>
  <si>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</si>
  <si>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</si>
  <si>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</si>
  <si>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</si>
  <si>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</si>
  <si>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</si>
  <si>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</si>
  <si>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</si>
  <si>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</si>
  <si>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</si>
  <si>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</si>
  <si>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</si>
  <si>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</si>
  <si>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</si>
  <si>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</si>
  <si>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</si>
  <si>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</si>
  <si>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</si>
  <si>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</si>
  <si>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</si>
  <si>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</si>
  <si>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</si>
  <si>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</si>
  <si>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</si>
  <si>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</si>
  <si>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</si>
  <si>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</si>
  <si>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</si>
  <si>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</si>
  <si>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</si>
  <si>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</si>
  <si>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</si>
  <si>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</si>
  <si>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</si>
  <si>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</si>
  <si>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</si>
  <si>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</si>
  <si>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</si>
  <si>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</si>
  <si>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</si>
  <si>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</si>
  <si>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</si>
  <si>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</si>
  <si>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</si>
  <si>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</si>
  <si>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</si>
  <si>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</si>
  <si>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</si>
  <si>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</si>
  <si>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</si>
  <si>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</si>
  <si>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</si>
  <si>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</si>
  <si>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</si>
  <si>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</si>
  <si>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</si>
  <si>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</si>
  <si>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</si>
  <si>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</si>
  <si>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</si>
  <si>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</si>
  <si>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</si>
  <si>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</si>
  <si>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</si>
  <si>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</si>
  <si>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</si>
  <si>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</si>
  <si>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</si>
  <si>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</si>
  <si>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</si>
  <si>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</si>
  <si>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</si>
  <si>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</si>
  <si>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</si>
  <si>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</si>
  <si>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</si>
  <si>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</si>
  <si>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</si>
  <si>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</si>
  <si>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</si>
  <si>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</si>
  <si>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</si>
  <si>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</si>
  <si>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</si>
  <si>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</si>
  <si>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</si>
  <si>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</si>
  <si>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</si>
  <si>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</si>
  <si>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</si>
  <si>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</si>
  <si>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</si>
  <si>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</si>
  <si>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</si>
  <si>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</si>
  <si>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</si>
  <si>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</si>
  <si>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</si>
  <si>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</si>
  <si>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</si>
  <si>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</si>
  <si>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</si>
  <si>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</si>
  <si>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</si>
  <si>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</si>
  <si>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</si>
  <si>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</si>
  <si>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</si>
  <si>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</si>
  <si>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</si>
  <si>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</si>
  <si>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</si>
  <si>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</si>
  <si>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</si>
  <si>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</si>
  <si>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</si>
  <si>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</si>
  <si>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</si>
  <si>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</si>
  <si>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</si>
  <si>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</si>
  <si>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</si>
  <si>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</si>
  <si>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</si>
  <si>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</si>
  <si>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</si>
  <si>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</si>
  <si>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</si>
  <si>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</si>
  <si>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</si>
  <si>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</si>
  <si>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</si>
  <si>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</si>
  <si>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</si>
  <si>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</si>
  <si>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</si>
  <si>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</si>
  <si>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</si>
  <si>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</si>
  <si>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</si>
  <si>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</si>
  <si>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</si>
  <si>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</si>
  <si>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</si>
  <si>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</si>
  <si>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</si>
  <si>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</si>
  <si>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</si>
  <si>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</si>
  <si>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</si>
  <si>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</si>
  <si>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</si>
  <si>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</si>
  <si>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</si>
  <si>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</si>
  <si>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</si>
  <si>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</si>
  <si>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</si>
  <si>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</si>
  <si>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</si>
  <si>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</si>
  <si>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</si>
  <si>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</si>
  <si>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</si>
  <si>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</si>
  <si>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</si>
  <si>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</si>
  <si>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</si>
  <si>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</si>
  <si>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</si>
  <si>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</si>
  <si>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</si>
  <si>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</si>
  <si>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</si>
  <si>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</si>
  <si>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</si>
  <si>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</si>
  <si>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</si>
  <si>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</si>
  <si>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</si>
  <si>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</si>
  <si>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</si>
  <si>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</si>
  <si>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</si>
  <si>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</si>
  <si>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</si>
  <si>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</si>
  <si>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</si>
  <si>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</si>
  <si>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</si>
  <si>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</si>
  <si>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</si>
  <si>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</si>
  <si>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</si>
  <si>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</si>
  <si>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</si>
  <si>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</si>
  <si>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</si>
  <si>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</si>
  <si>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</si>
  <si>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</si>
  <si>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</si>
  <si>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</si>
  <si>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</si>
  <si>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</si>
  <si>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</si>
  <si>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</si>
  <si>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</si>
  <si>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</si>
  <si>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</si>
  <si>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</si>
  <si>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</si>
  <si>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</si>
  <si>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</si>
  <si>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</si>
  <si>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</si>
  <si>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</si>
  <si>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</si>
  <si>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</si>
  <si>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</si>
  <si>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</si>
  <si>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</si>
  <si>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</si>
  <si>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</si>
  <si>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</si>
  <si>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</si>
  <si>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</si>
  <si>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</si>
  <si>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</si>
  <si>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</si>
  <si>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</si>
  <si>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</si>
  <si>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</si>
  <si>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</si>
  <si>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</si>
  <si>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</si>
  <si>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</si>
  <si>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</si>
  <si>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</si>
  <si>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</si>
  <si>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</si>
  <si>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</si>
  <si>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</si>
  <si>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</si>
  <si>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</si>
  <si>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</si>
  <si>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</si>
  <si>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</si>
  <si>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</si>
  <si>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</si>
  <si>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</si>
  <si>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</si>
  <si>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</si>
  <si>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</si>
  <si>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</si>
  <si>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</si>
  <si>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</si>
  <si>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</si>
  <si>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</si>
  <si>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</si>
  <si>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</si>
  <si>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</si>
  <si>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</si>
  <si>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</si>
  <si>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</si>
  <si>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</si>
  <si>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</si>
  <si>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</si>
  <si>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</si>
  <si>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</si>
  <si>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</si>
  <si>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</si>
  <si>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</si>
  <si>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</si>
  <si>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</si>
  <si>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</si>
  <si>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</si>
  <si>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</si>
  <si>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</si>
  <si>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</si>
  <si>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</si>
  <si>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</si>
  <si>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</si>
  <si>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</si>
  <si>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</si>
  <si>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</si>
  <si>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</si>
  <si>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</si>
  <si>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</si>
  <si>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</si>
  <si>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</si>
  <si>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</si>
  <si>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</si>
  <si>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</si>
  <si>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</si>
  <si>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</si>
  <si>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</si>
  <si>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</si>
  <si>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</si>
  <si>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</si>
  <si>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</si>
  <si>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</si>
  <si>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</si>
  <si>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</si>
  <si>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</si>
  <si>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</si>
  <si>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</si>
  <si>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</si>
  <si>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</si>
  <si>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</si>
  <si>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</si>
  <si>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</si>
  <si>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</si>
  <si>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</si>
  <si>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</si>
  <si>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</si>
  <si>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</si>
  <si>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</si>
  <si>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</si>
  <si>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</si>
  <si>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</si>
  <si>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</si>
  <si>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</si>
  <si>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</si>
  <si>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</si>
  <si>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</si>
  <si>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</si>
  <si>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</si>
  <si>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</si>
  <si>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</si>
  <si>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</si>
  <si>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</si>
  <si>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</si>
  <si>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</si>
  <si>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</si>
  <si>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</si>
  <si>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</si>
  <si>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</si>
  <si>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</si>
  <si>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</si>
  <si>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</si>
  <si>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</si>
  <si>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</si>
  <si>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</si>
  <si>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</si>
  <si>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</si>
  <si>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</si>
  <si>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</si>
  <si>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</si>
  <si>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</si>
  <si>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</si>
  <si>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</si>
  <si>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</si>
  <si>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</si>
  <si>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</si>
  <si>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</si>
  <si>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</si>
  <si>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</si>
  <si>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</si>
  <si>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</si>
  <si>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</si>
  <si>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</si>
  <si>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</si>
  <si>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</si>
  <si>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</si>
  <si>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</si>
  <si>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</si>
  <si>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</si>
  <si>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</si>
  <si>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</si>
  <si>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</si>
  <si>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</si>
  <si>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</si>
  <si>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</si>
  <si>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</si>
  <si>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</si>
  <si>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</si>
  <si>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</si>
  <si>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</si>
  <si>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</si>
  <si>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</si>
  <si>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</si>
  <si>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</si>
  <si>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</si>
  <si>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</si>
  <si>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</si>
  <si>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</si>
  <si>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</si>
  <si>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</si>
  <si>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</si>
  <si>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</si>
  <si>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</si>
  <si>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</si>
  <si>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</si>
  <si>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</si>
  <si>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</si>
  <si>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</si>
  <si>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</si>
  <si>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</si>
  <si>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</si>
  <si>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</si>
  <si>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</si>
  <si>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</si>
  <si>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</si>
  <si>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</si>
  <si>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</si>
  <si>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</si>
  <si>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</si>
  <si>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</si>
  <si>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</si>
  <si>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</si>
  <si>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</si>
  <si>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</si>
  <si>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</si>
  <si>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</si>
  <si>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</si>
  <si>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</si>
  <si>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</si>
  <si>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</si>
  <si>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</si>
  <si>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</si>
  <si>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</si>
  <si>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</si>
  <si>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</si>
  <si>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</si>
  <si>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</si>
  <si>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</si>
  <si>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</si>
  <si>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</si>
  <si>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</si>
  <si>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</si>
  <si>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</si>
  <si>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</si>
  <si>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</si>
  <si>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</si>
  <si>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</si>
  <si>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</si>
  <si>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</si>
  <si>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</si>
  <si>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</si>
  <si>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</si>
  <si>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</si>
  <si>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</si>
  <si>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</si>
  <si>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</si>
  <si>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</si>
  <si>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</si>
  <si>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</si>
  <si>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</si>
  <si>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</si>
  <si>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</si>
  <si>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</si>
  <si>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</si>
  <si>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</si>
  <si>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</si>
  <si>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</si>
  <si>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</si>
  <si>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</si>
  <si>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</si>
  <si>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</si>
  <si>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</si>
  <si>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</si>
  <si>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</si>
  <si>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</si>
  <si>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</si>
  <si>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</si>
  <si>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</si>
  <si>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</si>
  <si>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</si>
  <si>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</si>
  <si>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</si>
  <si>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</si>
  <si>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</si>
  <si>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</si>
  <si>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</si>
  <si>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</si>
  <si>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</si>
  <si>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</si>
  <si>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</si>
  <si>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</si>
  <si>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</si>
  <si>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</si>
  <si>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</si>
  <si>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</si>
  <si>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</si>
  <si>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</si>
  <si>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</si>
  <si>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</si>
  <si>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</si>
  <si>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</si>
  <si>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</si>
  <si>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</si>
  <si>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</si>
  <si>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</si>
  <si>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</si>
  <si>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</si>
  <si>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</si>
  <si>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</si>
  <si>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</si>
  <si>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</si>
  <si>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</si>
  <si>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</si>
  <si>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</si>
  <si>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</si>
  <si>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</si>
  <si>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</si>
  <si>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</si>
  <si>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</si>
  <si>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</si>
  <si>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</si>
  <si>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</si>
  <si>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</si>
  <si>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</si>
  <si>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</si>
  <si>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</si>
  <si>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</si>
  <si>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</si>
  <si>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</si>
  <si>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</si>
  <si>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</si>
  <si>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</si>
  <si>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</si>
  <si>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</si>
  <si>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</si>
  <si>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</si>
  <si>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</si>
  <si>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</si>
  <si>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</si>
  <si>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</si>
  <si>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</si>
  <si>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</si>
  <si>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</si>
  <si>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</si>
  <si>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</si>
  <si>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</si>
  <si>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</si>
  <si>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</si>
  <si>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</si>
  <si>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</si>
  <si>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</si>
  <si>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</si>
  <si>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</si>
  <si>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</si>
  <si>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</si>
  <si>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</si>
  <si>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</si>
  <si>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</si>
  <si>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</si>
  <si>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</si>
  <si>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</si>
  <si>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</si>
  <si>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</si>
  <si>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</si>
  <si>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</si>
  <si>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</si>
  <si>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</si>
  <si>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</si>
  <si>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</si>
  <si>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</si>
  <si>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</si>
  <si>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</si>
  <si>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</si>
  <si>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</si>
  <si>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</si>
  <si>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</si>
  <si>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</si>
  <si>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</si>
  <si>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</si>
  <si>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</si>
  <si>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</si>
  <si>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</si>
  <si>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</si>
  <si>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</si>
  <si>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</si>
  <si>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</si>
  <si>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</si>
  <si>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</si>
  <si>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</si>
  <si>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</si>
  <si>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</si>
  <si>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</si>
  <si>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</si>
  <si>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</si>
  <si>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</si>
  <si>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</si>
  <si>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</si>
  <si>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</si>
  <si>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</si>
  <si>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</si>
  <si>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</si>
  <si>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</si>
  <si>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</si>
  <si>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</si>
  <si>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</si>
  <si>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</si>
  <si>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</si>
  <si>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</si>
  <si>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</si>
  <si>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</si>
  <si>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</si>
  <si>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</si>
  <si>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</si>
  <si>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</si>
  <si>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</si>
  <si>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</si>
  <si>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</si>
  <si>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</si>
  <si>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</si>
  <si>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</si>
  <si>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</si>
  <si>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</si>
  <si>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</si>
  <si>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</si>
  <si>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</si>
  <si>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</si>
  <si>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</si>
  <si>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</si>
  <si>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</si>
  <si>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</si>
  <si>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</si>
  <si>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</si>
  <si>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</si>
  <si>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</si>
  <si>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</si>
  <si>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</si>
  <si>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</si>
  <si>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</si>
  <si>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</si>
  <si>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</si>
  <si>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</si>
  <si>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</si>
  <si>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</si>
  <si>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</si>
  <si>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</si>
  <si>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</si>
  <si>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</si>
  <si>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</si>
  <si>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</si>
  <si>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</si>
  <si>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</si>
  <si>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</si>
  <si>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</si>
  <si>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</si>
  <si>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</si>
  <si>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</si>
  <si>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</si>
  <si>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</si>
  <si>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</si>
  <si>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</si>
  <si>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</si>
  <si>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</si>
  <si>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</si>
  <si>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</si>
  <si>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</si>
  <si>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</si>
  <si>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</si>
  <si>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</si>
  <si>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</si>
  <si>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</si>
  <si>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</si>
  <si>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</si>
  <si>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</si>
  <si>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</si>
  <si>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</si>
  <si>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</si>
  <si>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</si>
  <si>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</si>
  <si>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</si>
  <si>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</si>
  <si>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</si>
  <si>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</si>
  <si>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</si>
  <si>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</si>
  <si>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</si>
  <si>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</si>
  <si>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</si>
  <si>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</si>
  <si>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</si>
  <si>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</si>
  <si>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</si>
  <si>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</si>
  <si>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</si>
  <si>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</si>
  <si>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</si>
  <si>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</si>
  <si>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</si>
  <si>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</si>
  <si>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</si>
  <si>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</si>
  <si>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</si>
  <si>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</si>
  <si>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</si>
  <si>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</si>
  <si>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</si>
  <si>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</si>
  <si>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</si>
  <si>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</si>
  <si>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</si>
  <si>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</si>
  <si>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</si>
  <si>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</si>
  <si>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</si>
  <si>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</si>
  <si>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</si>
  <si>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</si>
  <si>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</si>
  <si>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</si>
  <si>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</si>
  <si>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</si>
  <si>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</si>
  <si>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</si>
  <si>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</si>
  <si>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</si>
  <si>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</si>
  <si>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</si>
  <si>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</si>
  <si>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</si>
  <si>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</si>
  <si>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</si>
  <si>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</si>
  <si>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</si>
  <si>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</si>
  <si>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</si>
  <si>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</si>
  <si>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</si>
  <si>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</si>
  <si>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</si>
  <si>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</si>
  <si>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</si>
  <si>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</si>
  <si>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</si>
  <si>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</si>
  <si>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</si>
  <si>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</si>
  <si>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</si>
  <si>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</si>
  <si>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</si>
  <si>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</si>
  <si>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</si>
  <si>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</si>
  <si>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</si>
  <si>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</si>
  <si>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</si>
  <si>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</si>
  <si>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</si>
  <si>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</si>
  <si>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</si>
  <si>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</si>
  <si>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</si>
  <si>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</si>
  <si>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</si>
  <si>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</si>
  <si>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</si>
  <si>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</si>
  <si>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</si>
  <si>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</si>
  <si>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</si>
  <si>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</si>
  <si>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</si>
  <si>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</si>
  <si>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</si>
  <si>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</si>
  <si>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</si>
  <si>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</si>
  <si>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</si>
  <si>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</si>
  <si>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</si>
  <si>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</si>
  <si>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</si>
  <si>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</si>
  <si>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</si>
  <si>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</si>
  <si>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</si>
  <si>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</si>
  <si>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</si>
  <si>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</si>
  <si>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</si>
  <si>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</si>
  <si>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</si>
  <si>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</si>
  <si>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</si>
  <si>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</si>
  <si>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</si>
  <si>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</si>
  <si>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</si>
  <si>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</si>
  <si>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</si>
  <si>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</si>
  <si>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</si>
  <si>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</si>
  <si>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</si>
  <si>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</si>
  <si>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</si>
  <si>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</si>
  <si>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</si>
  <si>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</si>
  <si>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</si>
  <si>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</si>
  <si>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</si>
  <si>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</si>
  <si>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</si>
  <si>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</si>
  <si>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</si>
  <si>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</si>
  <si>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</si>
  <si>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</si>
  <si>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</si>
  <si>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</si>
  <si>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</si>
  <si>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</si>
  <si>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</si>
  <si>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</si>
  <si>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</si>
  <si>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</si>
  <si>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</si>
  <si>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</si>
  <si>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</si>
  <si>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</si>
  <si>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</si>
  <si>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</si>
  <si>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</si>
  <si>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</si>
  <si>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</si>
  <si>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</si>
  <si>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</si>
  <si>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</si>
  <si>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</si>
  <si>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</si>
  <si>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</si>
  <si>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</si>
  <si>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</si>
  <si>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</si>
  <si>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</si>
  <si>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</si>
  <si>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</si>
  <si>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</si>
  <si>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</si>
  <si>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</si>
  <si>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</si>
  <si>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</si>
  <si>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</si>
  <si>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</si>
  <si>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</si>
  <si>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</si>
  <si>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</si>
  <si>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</si>
  <si>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</si>
  <si>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</si>
  <si>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</si>
  <si>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</si>
  <si>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</si>
  <si>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</si>
  <si>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</si>
  <si>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</si>
  <si>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</si>
  <si>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</si>
  <si>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</si>
  <si>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</si>
  <si>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</si>
  <si>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</si>
  <si>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</si>
  <si>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</si>
  <si>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</si>
  <si>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</si>
  <si>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</si>
  <si>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</si>
  <si>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</si>
  <si>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</si>
  <si>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</si>
  <si>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</si>
  <si>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</si>
  <si>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</si>
  <si>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</si>
  <si>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</si>
  <si>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</si>
  <si>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</si>
  <si>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</si>
  <si>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</si>
  <si>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</si>
  <si>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</si>
  <si>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</si>
  <si>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</si>
  <si>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</si>
  <si>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</si>
  <si>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</si>
  <si>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</si>
  <si>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</si>
  <si>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</si>
  <si>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</si>
  <si>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</si>
  <si>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</si>
  <si>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</si>
  <si>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</si>
  <si>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</si>
  <si>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</si>
  <si>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</si>
  <si>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</si>
  <si>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</si>
  <si>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</si>
  <si>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</si>
  <si>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</si>
  <si>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</si>
  <si>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</si>
  <si>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</si>
  <si>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</si>
  <si>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</si>
  <si>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</si>
  <si>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</si>
  <si>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</si>
  <si>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</si>
  <si>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</si>
  <si>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</si>
  <si>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</si>
  <si>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</si>
  <si>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</si>
  <si>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</si>
  <si>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</si>
  <si>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</si>
  <si>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</si>
  <si>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</si>
  <si>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</si>
  <si>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</si>
  <si>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</si>
  <si>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</si>
  <si>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</si>
  <si>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</si>
  <si>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</si>
  <si>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</si>
  <si>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</si>
  <si>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</si>
  <si>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</si>
  <si>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</si>
  <si>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</si>
  <si>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</si>
  <si>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</si>
  <si>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</si>
  <si>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</si>
  <si>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</si>
  <si>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</si>
  <si>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</si>
  <si>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</si>
  <si>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</si>
  <si>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</si>
  <si>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</si>
  <si>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</si>
  <si>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</si>
  <si>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</si>
  <si>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</si>
  <si>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</si>
  <si>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</si>
  <si>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</si>
  <si>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</si>
  <si>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</si>
  <si>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</si>
  <si>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</si>
  <si>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</si>
  <si>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</si>
  <si>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</si>
  <si>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</si>
  <si>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</si>
  <si>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</si>
  <si>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</si>
  <si>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</si>
  <si>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</si>
  <si>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</si>
  <si>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</si>
  <si>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</si>
  <si>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</si>
  <si>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</si>
  <si>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</si>
  <si>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</si>
  <si>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</si>
  <si>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</si>
  <si>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</si>
  <si>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</si>
  <si>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</si>
  <si>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</si>
  <si>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</si>
  <si>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</si>
  <si>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</si>
  <si>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</si>
  <si>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</si>
  <si>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</si>
  <si>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</si>
  <si>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</si>
  <si>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</si>
  <si>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</si>
  <si>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</si>
  <si>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</si>
  <si>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</si>
  <si>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</si>
  <si>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</si>
  <si>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</si>
  <si>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</si>
  <si>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</si>
  <si>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</si>
  <si>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</si>
  <si>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</si>
  <si>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</si>
  <si>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</si>
  <si>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</si>
  <si>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</si>
  <si>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</si>
  <si>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</si>
  <si>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</si>
  <si>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</si>
  <si>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</si>
  <si>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</si>
  <si>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</si>
  <si>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</si>
  <si>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</si>
  <si>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</si>
  <si>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</si>
  <si>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</si>
  <si>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</si>
  <si>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</si>
  <si>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</si>
  <si>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</si>
  <si>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</si>
  <si>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</si>
  <si>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</si>
  <si>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</si>
  <si>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</si>
  <si>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</si>
  <si>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</si>
  <si>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</si>
  <si>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</si>
  <si>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</si>
  <si>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</si>
  <si>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</si>
  <si>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</si>
  <si>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</si>
  <si>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</si>
  <si>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</si>
  <si>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</si>
  <si>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</si>
  <si>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</si>
  <si>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</si>
  <si>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</si>
  <si>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</si>
  <si>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</si>
  <si>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</si>
  <si>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</si>
  <si>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</si>
  <si>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</si>
  <si>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</si>
  <si>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</si>
  <si>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</si>
  <si>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</si>
  <si>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</si>
  <si>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</si>
  <si>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</si>
  <si>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</si>
  <si>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</si>
  <si>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</si>
  <si>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</si>
  <si>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</si>
  <si>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</si>
  <si>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</si>
  <si>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</si>
  <si>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</si>
  <si>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</si>
  <si>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</si>
  <si>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</si>
  <si>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</si>
  <si>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</si>
  <si>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</si>
  <si>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</si>
  <si>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</si>
  <si>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</si>
  <si>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</si>
  <si>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</si>
  <si>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</si>
  <si>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</si>
  <si>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</si>
  <si>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</si>
  <si>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</si>
  <si>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</si>
  <si>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</si>
  <si>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</si>
  <si>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</si>
  <si>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</si>
  <si>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</si>
  <si>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</si>
  <si>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</si>
  <si>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</si>
  <si>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</si>
  <si>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</si>
  <si>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</si>
  <si>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</si>
  <si>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</si>
  <si>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</si>
  <si>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</si>
  <si>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</si>
  <si>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</si>
  <si>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</si>
  <si>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</si>
  <si>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</si>
  <si>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</si>
  <si>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</si>
  <si>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</si>
  <si>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</si>
  <si>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</si>
  <si>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</si>
  <si>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</si>
  <si>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</si>
  <si>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</si>
  <si>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</si>
  <si>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</si>
  <si>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</si>
  <si>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</si>
  <si>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</si>
  <si>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</si>
  <si>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</si>
  <si>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</si>
  <si>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</si>
  <si>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</si>
  <si>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</si>
  <si>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</si>
  <si>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</si>
  <si>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</si>
  <si>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</si>
  <si>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</si>
  <si>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</si>
  <si>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</si>
  <si>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</si>
  <si>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</si>
  <si>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</si>
  <si>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</si>
  <si>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</si>
  <si>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</si>
  <si>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</si>
  <si>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</si>
  <si>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</si>
  <si>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</si>
  <si>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</si>
  <si>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</si>
  <si>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</si>
  <si>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</si>
  <si>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</si>
  <si>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</si>
  <si>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</si>
  <si>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</si>
  <si>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</si>
  <si>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</si>
  <si>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</si>
  <si>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</si>
  <si>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</si>
  <si>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</si>
  <si>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</si>
  <si>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</si>
  <si>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</si>
  <si>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</si>
  <si>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</si>
  <si>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</si>
  <si>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</si>
  <si>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</si>
  <si>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</si>
  <si>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</si>
  <si>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</si>
  <si>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</si>
  <si>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</si>
  <si>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</si>
  <si>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</si>
  <si>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</si>
  <si>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</si>
  <si>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</si>
  <si>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</si>
  <si>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</si>
  <si>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</si>
  <si>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</si>
  <si>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</si>
  <si>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</si>
  <si>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</si>
  <si>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</si>
  <si>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</si>
  <si>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</si>
  <si>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</si>
  <si>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</si>
  <si>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</si>
  <si>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</si>
  <si>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</si>
  <si>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</si>
  <si>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</si>
  <si>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</si>
  <si>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</si>
  <si>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</si>
  <si>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</si>
  <si>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</si>
  <si>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</si>
  <si>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</si>
  <si>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</si>
  <si>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</si>
  <si>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</si>
  <si>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</si>
  <si>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</si>
  <si>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</si>
  <si>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</si>
  <si>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</si>
  <si>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</si>
  <si>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</si>
  <si>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</si>
  <si>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</si>
  <si>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</si>
  <si>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</si>
  <si>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</si>
  <si>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</si>
  <si>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</si>
  <si>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</si>
  <si>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</si>
  <si>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</si>
  <si>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</si>
  <si>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</si>
  <si>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</si>
  <si>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</si>
  <si>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</si>
  <si>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</si>
  <si>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</si>
  <si>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</si>
  <si>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</si>
  <si>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</si>
  <si>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</si>
  <si>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</si>
  <si>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</si>
  <si>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</si>
  <si>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</si>
  <si>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</si>
  <si>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</si>
  <si>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</si>
  <si>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</si>
  <si>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</si>
  <si>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</si>
  <si>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</si>
  <si>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</si>
  <si>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</si>
  <si>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</si>
  <si>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</si>
  <si>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</si>
  <si>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</si>
  <si>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</si>
  <si>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</si>
  <si>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</si>
  <si>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</si>
  <si>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</si>
  <si>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</si>
  <si>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</si>
  <si>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</si>
  <si>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</si>
  <si>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</si>
  <si>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</si>
  <si>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</si>
  <si>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</si>
  <si>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</si>
  <si>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</si>
  <si>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</si>
  <si>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</si>
  <si>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</si>
  <si>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</si>
  <si>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</si>
  <si>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</si>
  <si>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</si>
  <si>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</si>
  <si>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</si>
  <si>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</si>
  <si>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</si>
  <si>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</si>
  <si>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</si>
  <si>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</si>
  <si>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</si>
  <si>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</si>
  <si>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</si>
  <si>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</si>
  <si>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</si>
  <si>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</si>
  <si>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</si>
  <si>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</si>
  <si>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</si>
  <si>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</si>
  <si>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</si>
  <si>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</si>
  <si>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</si>
  <si>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</si>
  <si>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</si>
  <si>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</si>
  <si>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</si>
  <si>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</si>
  <si>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</si>
  <si>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</si>
  <si>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</si>
  <si>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</si>
  <si>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</si>
  <si>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</si>
  <si>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</si>
  <si>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</si>
  <si>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</si>
  <si>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</si>
  <si>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</si>
  <si>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</si>
  <si>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</si>
  <si>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</si>
  <si>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</si>
  <si>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</si>
  <si>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</si>
  <si>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</si>
  <si>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</si>
  <si>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</si>
  <si>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</si>
  <si>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</si>
  <si>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</si>
  <si>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</si>
  <si>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</si>
  <si>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</si>
  <si>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</si>
  <si>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</si>
  <si>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</si>
  <si>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</si>
  <si>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</si>
  <si>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</si>
  <si>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</si>
  <si>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</si>
  <si>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</si>
  <si>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</si>
  <si>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</si>
  <si>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</si>
  <si>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</si>
  <si>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</si>
  <si>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</si>
  <si>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</si>
  <si>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</si>
  <si>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</si>
  <si>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</si>
  <si>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</si>
  <si>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</si>
  <si>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</si>
  <si>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</si>
  <si>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</si>
  <si>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</si>
  <si>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</si>
  <si>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</si>
  <si>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</si>
  <si>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</si>
  <si>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</si>
  <si>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</si>
  <si>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</si>
  <si>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</si>
  <si>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</si>
  <si>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</si>
  <si>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</si>
  <si>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</si>
  <si>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</si>
  <si>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</si>
  <si>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</si>
  <si>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</si>
  <si>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</si>
  <si>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</si>
  <si>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</si>
  <si>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</si>
  <si>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</si>
  <si>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</si>
  <si>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</si>
  <si>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</si>
  <si>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</si>
  <si>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</si>
  <si>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</si>
  <si>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</si>
  <si>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</si>
  <si>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</si>
  <si>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</si>
  <si>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</si>
  <si>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</si>
  <si>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</si>
  <si>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</si>
  <si>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</si>
  <si>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</si>
  <si>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</si>
  <si>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</si>
  <si>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</si>
  <si>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</si>
  <si>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</si>
  <si>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</si>
  <si>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</si>
  <si>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</si>
  <si>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</si>
  <si>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</si>
  <si>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</si>
  <si>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</si>
  <si>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</si>
  <si>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</si>
  <si>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</si>
  <si>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</si>
  <si>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</si>
  <si>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</si>
  <si>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</si>
  <si>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</si>
  <si>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</si>
  <si>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</si>
  <si>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</si>
  <si>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</si>
  <si>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</si>
  <si>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</si>
  <si>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</si>
  <si>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</si>
  <si>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</si>
  <si>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</si>
  <si>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</si>
  <si>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</si>
  <si>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</si>
  <si>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</si>
  <si>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</si>
  <si>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</si>
  <si>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</si>
  <si>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</si>
  <si>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</si>
  <si>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</si>
  <si>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</si>
  <si>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</si>
  <si>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</si>
  <si>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</si>
  <si>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</si>
  <si>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</si>
  <si>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</si>
  <si>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</si>
  <si>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</si>
  <si>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</si>
  <si>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</si>
  <si>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</si>
  <si>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</si>
  <si>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</si>
  <si>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</si>
  <si>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</si>
  <si>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</si>
  <si>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</si>
  <si>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</si>
  <si>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</si>
  <si>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</si>
  <si>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</si>
  <si>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</si>
  <si>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</si>
  <si>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</si>
  <si>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</si>
  <si>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</si>
  <si>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</si>
  <si>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</si>
  <si>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</si>
  <si>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</si>
  <si>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</si>
  <si>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</si>
  <si>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</si>
  <si>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</si>
  <si>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</si>
  <si>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</si>
  <si>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</si>
  <si>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</si>
  <si>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</si>
  <si>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</si>
  <si>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</si>
  <si>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</si>
  <si>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</si>
  <si>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</si>
  <si>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</si>
  <si>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</si>
  <si>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</si>
  <si>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</si>
  <si>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</si>
  <si>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</si>
  <si>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</si>
  <si>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</si>
  <si>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</si>
  <si>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</si>
  <si>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</si>
  <si>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</si>
  <si>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</si>
  <si>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</si>
  <si>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</si>
  <si>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</si>
  <si>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</si>
  <si>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</si>
  <si>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</si>
  <si>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</si>
  <si>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</si>
  <si>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</si>
  <si>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</si>
  <si>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</si>
  <si>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</si>
  <si>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</si>
  <si>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</si>
  <si>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</si>
  <si>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</si>
  <si>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</si>
  <si>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</si>
  <si>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</si>
  <si>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</si>
  <si>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</si>
  <si>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</si>
  <si>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</si>
  <si>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</si>
  <si>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</si>
  <si>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</si>
  <si>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</si>
  <si>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</si>
  <si>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</si>
  <si>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</si>
  <si>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</si>
  <si>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</si>
  <si>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</si>
  <si>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</si>
  <si>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</si>
  <si>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</si>
  <si>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</si>
  <si>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</si>
  <si>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</si>
  <si>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</si>
  <si>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</si>
  <si>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</si>
  <si>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</si>
  <si>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</si>
  <si>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</si>
  <si>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</si>
  <si>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</si>
  <si>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</si>
  <si>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</si>
  <si>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</si>
  <si>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</si>
  <si>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</si>
  <si>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</si>
  <si>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</si>
  <si>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</si>
  <si>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</si>
  <si>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</si>
  <si>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</si>
  <si>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</si>
  <si>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</si>
  <si>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</si>
  <si>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</si>
  <si>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</si>
  <si>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</si>
  <si>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</si>
  <si>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</si>
  <si>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</si>
  <si>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</si>
  <si>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</si>
  <si>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</si>
  <si>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</si>
  <si>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</si>
  <si>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</si>
  <si>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</si>
  <si>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</si>
  <si>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</si>
  <si>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</si>
  <si>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</si>
  <si>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</si>
  <si>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</si>
  <si>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</si>
  <si>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</si>
  <si>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</si>
  <si>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</si>
  <si>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</si>
  <si>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</si>
  <si>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</si>
  <si>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</si>
  <si>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</si>
  <si>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</si>
  <si>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</si>
  <si>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</si>
  <si>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</si>
  <si>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</si>
  <si>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</si>
  <si>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</si>
  <si>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</si>
  <si>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</si>
  <si>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</si>
  <si>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</si>
  <si>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</si>
  <si>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</si>
  <si>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</si>
  <si>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</si>
  <si>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</si>
  <si>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</si>
  <si>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</si>
  <si>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</si>
  <si>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</si>
  <si>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</si>
  <si>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</si>
  <si>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</si>
  <si>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</si>
  <si>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</si>
  <si>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</si>
  <si>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</si>
  <si>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</si>
  <si>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</si>
  <si>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</si>
  <si>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</si>
  <si>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</si>
  <si>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</si>
  <si>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</si>
  <si>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</si>
  <si>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</si>
  <si>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</si>
  <si>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</si>
  <si>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</si>
  <si>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</si>
  <si>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</si>
  <si>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</si>
  <si>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</si>
  <si>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</si>
  <si>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</si>
  <si>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</si>
  <si>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</si>
  <si>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</si>
  <si>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</si>
  <si>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</si>
  <si>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</si>
  <si>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</si>
  <si>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</si>
  <si>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</si>
  <si>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</si>
  <si>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</si>
  <si>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</si>
  <si>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</si>
  <si>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</si>
  <si>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</si>
  <si>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</si>
  <si>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</si>
  <si>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</si>
  <si>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</si>
  <si>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</si>
  <si>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</si>
  <si>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</si>
  <si>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</si>
  <si>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</si>
  <si>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</si>
  <si>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</si>
  <si>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</si>
  <si>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</si>
  <si>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</si>
  <si>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</si>
  <si>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</si>
  <si>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</si>
  <si>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</si>
  <si>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</si>
  <si>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</si>
  <si>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</si>
  <si>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</si>
  <si>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</si>
  <si>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</si>
  <si>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</si>
  <si>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</si>
  <si>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</si>
  <si>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</si>
  <si>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</si>
  <si>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</si>
  <si>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</si>
  <si>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</si>
  <si>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</si>
  <si>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</si>
  <si>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</si>
  <si>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</si>
  <si>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</si>
  <si>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</si>
  <si>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</si>
  <si>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</si>
  <si>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</si>
  <si>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</si>
  <si>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</si>
  <si>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</si>
  <si>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</si>
  <si>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</si>
  <si>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</si>
  <si>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</si>
  <si>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</si>
  <si>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</si>
  <si>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</si>
  <si>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</si>
  <si>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</si>
  <si>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</si>
  <si>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</si>
  <si>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</si>
  <si>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</si>
  <si>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</si>
  <si>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</si>
  <si>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</si>
  <si>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</si>
  <si>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</si>
  <si>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</si>
  <si>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</si>
  <si>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</si>
  <si>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</si>
  <si>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</si>
  <si>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</si>
  <si>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</si>
  <si>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</si>
  <si>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</si>
  <si>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</si>
  <si>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</si>
  <si>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</si>
  <si>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</si>
  <si>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</si>
  <si>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</si>
  <si>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</si>
  <si>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</si>
  <si>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</si>
  <si>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</si>
  <si>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</si>
  <si>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</si>
  <si>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</si>
  <si>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</si>
  <si>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</si>
  <si>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</si>
  <si>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</si>
  <si>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</si>
  <si>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</si>
  <si>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</si>
  <si>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</si>
  <si>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</si>
  <si>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</si>
  <si>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</si>
  <si>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</si>
  <si>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</si>
  <si>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</si>
  <si>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</si>
  <si>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</si>
  <si>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</si>
  <si>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</si>
  <si>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</si>
  <si>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</si>
  <si>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</si>
  <si>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</si>
  <si>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</si>
  <si>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</si>
  <si>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</si>
  <si>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</si>
  <si>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</si>
  <si>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</si>
  <si>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</si>
  <si>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</si>
  <si>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</si>
  <si>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</si>
  <si>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</si>
  <si>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</si>
  <si>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</si>
  <si>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</si>
  <si>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</si>
  <si>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</si>
  <si>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</si>
  <si>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</si>
  <si>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</si>
  <si>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</si>
  <si>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</si>
  <si>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</si>
  <si>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</si>
  <si>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</si>
  <si>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</si>
  <si>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</si>
  <si>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</si>
  <si>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</si>
  <si>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</si>
  <si>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</si>
  <si>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</si>
  <si>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</si>
  <si>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</si>
  <si>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</si>
  <si>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</si>
  <si>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</si>
  <si>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</si>
  <si>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</si>
  <si>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</si>
  <si>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</si>
  <si>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</si>
  <si>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</si>
  <si>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</si>
  <si>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</si>
  <si>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</si>
  <si>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</si>
  <si>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</si>
  <si>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</si>
  <si>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</si>
  <si>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</si>
  <si>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</si>
  <si>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</si>
  <si>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</si>
  <si>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</si>
  <si>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</si>
  <si>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</si>
  <si>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</si>
  <si>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</si>
  <si>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</si>
  <si>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</si>
  <si>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</si>
  <si>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</si>
  <si>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</si>
  <si>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</si>
  <si>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</si>
  <si>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</si>
  <si>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</si>
  <si>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</si>
  <si>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</si>
  <si>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</si>
  <si>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</si>
  <si>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</si>
  <si>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</si>
  <si>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</si>
  <si>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</si>
  <si>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</si>
  <si>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</si>
  <si>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</si>
  <si>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</si>
  <si>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</si>
  <si>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</si>
  <si>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</si>
  <si>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</si>
  <si>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</si>
  <si>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</si>
  <si>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</si>
  <si>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</si>
  <si>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</si>
  <si>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</si>
  <si>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</si>
  <si>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</si>
  <si>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</si>
  <si>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</si>
  <si>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</si>
  <si>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</si>
  <si>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</si>
  <si>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</si>
  <si>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</si>
  <si>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</si>
  <si>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</si>
  <si>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</si>
  <si>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</si>
  <si>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</si>
  <si>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</si>
  <si>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</si>
  <si>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</si>
  <si>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</si>
  <si>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</si>
  <si>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</si>
  <si>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</si>
  <si>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</si>
  <si>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</si>
  <si>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</si>
  <si>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</si>
  <si>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</si>
  <si>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</si>
  <si>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</si>
  <si>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</si>
  <si>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</si>
  <si>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</si>
  <si>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</si>
  <si>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</si>
  <si>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</si>
  <si>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</si>
  <si>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</si>
  <si>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</si>
  <si>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</si>
  <si>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</si>
  <si>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</si>
  <si>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</si>
  <si>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</si>
  <si>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</si>
  <si>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</si>
  <si>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</si>
  <si>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</si>
  <si>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</si>
  <si>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</si>
  <si>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</si>
  <si>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</si>
  <si>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</si>
  <si>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</si>
  <si>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</si>
  <si>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</si>
  <si>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</si>
  <si>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</si>
  <si>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</si>
  <si>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</si>
  <si>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</si>
  <si>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</si>
  <si>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</si>
  <si>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</si>
  <si>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</si>
  <si>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</si>
  <si>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</si>
  <si>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</si>
  <si>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</si>
  <si>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</si>
  <si>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</si>
  <si>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</si>
  <si>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</si>
  <si>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</si>
  <si>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</si>
  <si>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</si>
  <si>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</si>
  <si>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</si>
  <si>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</si>
  <si>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</si>
  <si>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</si>
  <si>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</si>
  <si>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</si>
  <si>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</si>
  <si>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</si>
  <si>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</si>
  <si>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</si>
  <si>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</si>
  <si>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</si>
  <si>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</si>
  <si>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</si>
  <si>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</si>
  <si>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</si>
  <si>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</si>
  <si>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</si>
  <si>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</si>
  <si>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</si>
  <si>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</si>
  <si>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</si>
  <si>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</si>
  <si>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</si>
  <si>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</si>
  <si>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</si>
  <si>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</si>
  <si>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</si>
  <si>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</si>
  <si>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</si>
  <si>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</si>
  <si>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</si>
  <si>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</si>
  <si>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</si>
  <si>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</si>
  <si>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</si>
  <si>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</si>
  <si>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</si>
  <si>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</si>
  <si>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</si>
  <si>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</si>
  <si>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</si>
  <si>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</si>
  <si>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</si>
  <si>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</si>
  <si>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</si>
  <si>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</si>
  <si>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</si>
  <si>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</si>
  <si>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</si>
  <si>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</si>
  <si>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</si>
  <si>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</si>
  <si>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</si>
  <si>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</si>
  <si>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</si>
  <si>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</si>
  <si>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</si>
  <si>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</si>
  <si>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</si>
  <si>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</si>
  <si>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</si>
  <si>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</si>
  <si>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</si>
  <si>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</si>
  <si>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</si>
  <si>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</si>
  <si>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</si>
  <si>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</si>
  <si>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</si>
  <si>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</si>
  <si>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</si>
  <si>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</si>
  <si>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</si>
  <si>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</si>
  <si>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</si>
  <si>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</si>
  <si>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</si>
  <si>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</si>
  <si>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</si>
  <si>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</si>
  <si>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</si>
  <si>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</si>
  <si>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</si>
  <si>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</si>
  <si>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</si>
  <si>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</si>
  <si>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</si>
  <si>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</si>
  <si>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</si>
  <si>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</si>
  <si>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</si>
  <si>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</si>
  <si>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</si>
  <si>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</si>
  <si>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</si>
  <si>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</si>
  <si>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</si>
  <si>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</si>
  <si>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</si>
  <si>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</si>
  <si>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</si>
  <si>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</si>
  <si>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</si>
  <si>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</si>
  <si>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</si>
  <si>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</si>
  <si>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</si>
  <si>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</si>
  <si>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</si>
  <si>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</si>
  <si>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</si>
  <si>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</si>
  <si>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</si>
  <si>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</si>
  <si>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</si>
  <si>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</si>
  <si>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</si>
  <si>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</si>
  <si>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</si>
  <si>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</si>
  <si>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</si>
  <si>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</si>
  <si>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</si>
  <si>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</si>
  <si>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</si>
  <si>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</si>
  <si>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</si>
  <si>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</si>
  <si>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</si>
  <si>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</si>
  <si>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</si>
  <si>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</si>
  <si>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</si>
  <si>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</si>
  <si>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</si>
  <si>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</si>
  <si>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</si>
  <si>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</si>
  <si>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</si>
  <si>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</si>
  <si>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</si>
  <si>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</si>
  <si>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</si>
  <si>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</si>
  <si>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</si>
  <si>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</si>
  <si>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</si>
  <si>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</si>
  <si>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</si>
  <si>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</si>
  <si>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</si>
  <si>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</si>
  <si>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</si>
  <si>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</si>
  <si>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</si>
  <si>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</si>
  <si>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</si>
  <si>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</si>
  <si>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</si>
  <si>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</si>
  <si>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</si>
  <si>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</si>
  <si>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</si>
  <si>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</si>
  <si>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</si>
  <si>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</si>
  <si>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</si>
  <si>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</si>
  <si>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</si>
  <si>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</si>
  <si>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</si>
  <si>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</si>
  <si>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</si>
  <si>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</si>
  <si>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</si>
  <si>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</si>
  <si>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</si>
  <si>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</si>
  <si>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</si>
  <si>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</si>
  <si>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</si>
  <si>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</si>
  <si>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</si>
  <si>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</si>
  <si>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</si>
  <si>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</si>
  <si>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</si>
  <si>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</si>
  <si>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</si>
  <si>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</si>
  <si>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</si>
  <si>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</si>
  <si>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</si>
  <si>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</si>
  <si>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</si>
  <si>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</si>
  <si>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</si>
  <si>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</si>
  <si>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</si>
  <si>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</si>
  <si>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</si>
  <si>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</si>
  <si>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</si>
  <si>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</si>
  <si>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</si>
  <si>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</si>
  <si>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</si>
  <si>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</si>
  <si>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</si>
  <si>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</si>
  <si>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</si>
  <si>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</si>
  <si>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</si>
  <si>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</si>
  <si>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</si>
  <si>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</si>
  <si>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</si>
  <si>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</si>
  <si>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</si>
  <si>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</si>
  <si>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</si>
  <si>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</si>
  <si>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</si>
  <si>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</si>
  <si>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</si>
  <si>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</si>
  <si>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</si>
  <si>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</si>
  <si>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</si>
  <si>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</si>
  <si>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</si>
  <si>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</si>
  <si>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</si>
  <si>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</si>
  <si>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</si>
  <si>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</si>
  <si>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</si>
  <si>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</si>
  <si>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</si>
  <si>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</si>
  <si>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</si>
  <si>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</si>
  <si>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</si>
  <si>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</si>
  <si>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</si>
  <si>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</si>
  <si>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</si>
  <si>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</si>
  <si>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</si>
  <si>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</si>
  <si>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</si>
  <si>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</si>
  <si>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</si>
  <si>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</si>
  <si>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</si>
  <si>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</si>
  <si>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</si>
  <si>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</si>
  <si>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</si>
  <si>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</si>
  <si>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</si>
  <si>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</si>
  <si>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</si>
  <si>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</si>
  <si>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</si>
  <si>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</si>
  <si>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</si>
  <si>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</si>
  <si>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</si>
  <si>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</si>
  <si>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</si>
  <si>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</si>
  <si>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</si>
  <si>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</si>
  <si>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</si>
  <si>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</si>
  <si>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</si>
  <si>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</si>
  <si>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</si>
  <si>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</si>
  <si>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</si>
  <si>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</si>
  <si>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</si>
  <si>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</si>
  <si>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</si>
  <si>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</si>
  <si>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</si>
  <si>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</si>
  <si>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</si>
  <si>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</si>
  <si>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</si>
  <si>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</si>
  <si>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</si>
  <si>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</si>
  <si>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</si>
  <si>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</si>
  <si>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</si>
  <si>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</si>
  <si>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</si>
  <si>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</si>
  <si>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</si>
  <si>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</si>
  <si>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</si>
  <si>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</si>
  <si>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</si>
  <si>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</si>
  <si>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</si>
  <si>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</si>
  <si>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</si>
  <si>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</si>
  <si>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</si>
  <si>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</si>
  <si>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</si>
  <si>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</si>
  <si>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</si>
  <si>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</si>
  <si>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</si>
  <si>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</si>
  <si>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</si>
  <si>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</si>
  <si>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</si>
  <si>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</si>
  <si>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</si>
  <si>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</si>
  <si>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</si>
  <si>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</si>
  <si>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</si>
  <si>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</si>
  <si>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</si>
  <si>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</si>
  <si>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</si>
  <si>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</si>
  <si>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</si>
  <si>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</si>
  <si>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</si>
  <si>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</si>
  <si>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</si>
  <si>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</si>
  <si>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</si>
  <si>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</si>
  <si>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</si>
  <si>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</si>
  <si>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</si>
  <si>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</si>
  <si>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</si>
  <si>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</si>
  <si>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</si>
  <si>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</si>
  <si>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</si>
  <si>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</si>
  <si>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</si>
  <si>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</si>
  <si>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</si>
  <si>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</si>
  <si>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</si>
  <si>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</si>
  <si>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</si>
  <si>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</si>
  <si>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</si>
  <si>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</si>
  <si>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</si>
  <si>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</si>
  <si>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</si>
  <si>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</si>
  <si>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</si>
  <si>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</si>
  <si>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</si>
  <si>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</si>
  <si>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</si>
  <si>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</si>
  <si>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</si>
  <si>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</si>
  <si>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</si>
  <si>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</si>
  <si>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</si>
  <si>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</si>
  <si>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</si>
  <si>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</si>
  <si>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</si>
  <si>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</si>
  <si>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</si>
  <si>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</si>
  <si>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</si>
  <si>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</si>
  <si>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</si>
  <si>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</si>
  <si>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</si>
  <si>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</si>
  <si>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</si>
  <si>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</si>
  <si>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</si>
  <si>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</si>
  <si>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</si>
  <si>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</si>
  <si>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</si>
  <si>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</si>
  <si>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</si>
  <si>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</si>
  <si>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</si>
  <si>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</si>
  <si>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</si>
  <si>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</si>
  <si>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</si>
  <si>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</si>
  <si>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</si>
  <si>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</si>
  <si>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</si>
  <si>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</si>
  <si>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</si>
  <si>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</si>
  <si>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</si>
  <si>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</si>
  <si>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</si>
  <si>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</si>
  <si>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</si>
  <si>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</si>
  <si>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</si>
  <si>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</si>
  <si>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</si>
  <si>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</si>
  <si>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</si>
  <si>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</si>
  <si>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</si>
  <si>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</si>
  <si>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</si>
  <si>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</si>
  <si>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</si>
  <si>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</si>
  <si>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</si>
  <si>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</si>
  <si>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</si>
  <si>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</si>
  <si>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</si>
  <si>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</si>
  <si>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</si>
  <si>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</si>
  <si>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</si>
  <si>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</si>
  <si>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</si>
  <si>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</si>
  <si>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</si>
  <si>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</si>
  <si>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</si>
  <si>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</si>
  <si>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</si>
  <si>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</si>
  <si>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</si>
  <si>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</si>
  <si>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</si>
  <si>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</si>
  <si>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</si>
  <si>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</si>
  <si>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</si>
  <si>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</si>
  <si>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</si>
  <si>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</si>
  <si>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</si>
  <si>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</si>
  <si>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</si>
  <si>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</si>
  <si>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</si>
  <si>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</si>
  <si>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</si>
  <si>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</si>
  <si>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</si>
  <si>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</si>
  <si>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</si>
  <si>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</si>
  <si>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</si>
  <si>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</si>
  <si>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</si>
  <si>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</si>
  <si>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</si>
  <si>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</si>
  <si>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</si>
  <si>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</si>
  <si>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</si>
  <si>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</si>
  <si>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</si>
  <si>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</si>
  <si>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</si>
  <si>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</si>
  <si>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</si>
  <si>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</si>
  <si>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</si>
  <si>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</si>
  <si>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</si>
  <si>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</si>
  <si>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</si>
  <si>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</si>
  <si>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</si>
  <si>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</si>
  <si>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</si>
  <si>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</si>
  <si>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</si>
  <si>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</si>
  <si>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</si>
  <si>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</si>
  <si>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</si>
  <si>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</si>
  <si>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</si>
  <si>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</si>
  <si>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</si>
  <si>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</si>
  <si>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</si>
  <si>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</si>
  <si>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</si>
  <si>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</si>
  <si>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</si>
  <si>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</si>
  <si>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</si>
  <si>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</si>
  <si>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</si>
  <si>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</si>
  <si>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</si>
  <si>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</si>
  <si>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</si>
  <si>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</si>
  <si>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</si>
  <si>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</si>
  <si>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</si>
  <si>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</si>
  <si>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</si>
  <si>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</si>
  <si>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</si>
  <si>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</si>
  <si>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</si>
  <si>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</si>
  <si>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</si>
  <si>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</si>
  <si>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</si>
  <si>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</si>
  <si>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</si>
  <si>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</si>
  <si>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</si>
  <si>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</si>
  <si>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</si>
  <si>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</si>
  <si>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</si>
  <si>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</si>
  <si>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</si>
  <si>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</si>
  <si>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</si>
  <si>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</si>
  <si>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</si>
  <si>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</si>
  <si>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</si>
  <si>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</si>
  <si>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</si>
  <si>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</si>
  <si>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</si>
  <si>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</si>
  <si>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</si>
  <si>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</si>
  <si>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</si>
  <si>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</si>
  <si>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</si>
  <si>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</si>
  <si>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</si>
  <si>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</si>
  <si>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</si>
  <si>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</si>
  <si>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</si>
  <si>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</si>
  <si>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</si>
  <si>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</si>
  <si>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</si>
  <si>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</si>
  <si>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</si>
  <si>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</si>
  <si>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</si>
  <si>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</si>
  <si>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</si>
  <si>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</si>
  <si>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</si>
  <si>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</si>
  <si>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</si>
  <si>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</si>
  <si>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</si>
  <si>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</si>
  <si>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</si>
  <si>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</si>
  <si>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</si>
  <si>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</si>
  <si>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</si>
  <si>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</si>
  <si>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</si>
  <si>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</si>
  <si>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</si>
  <si>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</si>
  <si>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</si>
  <si>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</si>
  <si>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</si>
  <si>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</si>
  <si>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</si>
  <si>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</si>
  <si>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</si>
  <si>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</si>
  <si>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</si>
  <si>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</si>
  <si>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</si>
  <si>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</si>
  <si>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</si>
  <si>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</si>
  <si>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</si>
  <si>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</si>
  <si>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</si>
  <si>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</si>
  <si>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</si>
  <si>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</si>
  <si>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</si>
  <si>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</si>
  <si>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</si>
  <si>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</si>
  <si>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</si>
  <si>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</si>
  <si>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</si>
  <si>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</si>
  <si>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</si>
  <si>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</si>
  <si>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</si>
  <si>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</si>
  <si>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</si>
  <si>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</si>
  <si>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</si>
  <si>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</si>
  <si>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</si>
  <si>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</si>
  <si>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</si>
  <si>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</si>
  <si>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</si>
  <si>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</si>
  <si>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</si>
  <si>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</si>
  <si>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</si>
  <si>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</si>
  <si>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</si>
  <si>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</si>
  <si>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</si>
  <si>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</si>
  <si>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</si>
  <si>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</si>
  <si>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</si>
  <si>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</si>
  <si>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</si>
  <si>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</si>
  <si>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</si>
  <si>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</si>
  <si>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</si>
  <si>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</si>
  <si>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</si>
  <si>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</si>
  <si>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</si>
  <si>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</si>
  <si>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</si>
  <si>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</si>
  <si>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</si>
  <si>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</si>
  <si>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</si>
  <si>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</si>
  <si>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</si>
  <si>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</si>
  <si>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</si>
  <si>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</si>
  <si>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</si>
  <si>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</si>
  <si>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</si>
  <si>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</si>
  <si>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</si>
  <si>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</si>
  <si>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</si>
  <si>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</si>
  <si>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</si>
  <si>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</si>
  <si>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</si>
  <si>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</si>
  <si>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</si>
  <si>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</si>
  <si>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</si>
  <si>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</si>
  <si>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</si>
  <si>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</si>
  <si>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</si>
  <si>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</si>
  <si>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</si>
  <si>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</si>
  <si>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</si>
  <si>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</si>
  <si>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</si>
  <si>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</si>
  <si>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</si>
  <si>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</si>
  <si>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</si>
  <si>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</si>
  <si>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</si>
  <si>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</si>
  <si>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</si>
  <si>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</si>
  <si>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</si>
  <si>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</si>
  <si>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</si>
  <si>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</si>
  <si>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</si>
  <si>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</si>
  <si>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</si>
  <si>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</si>
  <si>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</si>
  <si>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</si>
  <si>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</si>
  <si>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</si>
  <si>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</si>
  <si>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</si>
  <si>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</si>
  <si>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</si>
  <si>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</si>
  <si>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</si>
  <si>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</si>
  <si>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</si>
  <si>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</si>
  <si>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</si>
  <si>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</si>
  <si>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</si>
  <si>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</si>
  <si>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</si>
  <si>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</si>
  <si>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</si>
  <si>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</si>
  <si>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</si>
  <si>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</si>
  <si>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</si>
  <si>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</si>
  <si>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</si>
  <si>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</si>
  <si>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</si>
  <si>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</si>
  <si>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</si>
  <si>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</si>
  <si>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</si>
  <si>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</si>
  <si>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</si>
  <si>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</si>
  <si>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</si>
  <si>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</si>
  <si>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</si>
  <si>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</si>
  <si>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</si>
  <si>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</si>
  <si>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</si>
  <si>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</si>
  <si>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</si>
  <si>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</si>
  <si>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</si>
  <si>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</si>
  <si>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</si>
  <si>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</si>
  <si>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</si>
  <si>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</si>
  <si>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</si>
  <si>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</si>
  <si>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</si>
  <si>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</si>
  <si>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</si>
  <si>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</si>
  <si>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</si>
  <si>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</si>
  <si>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</si>
  <si>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</si>
  <si>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</si>
  <si>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</si>
  <si>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</si>
  <si>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</si>
  <si>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</si>
  <si>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</si>
  <si>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</si>
  <si>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</si>
  <si>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</si>
  <si>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</si>
  <si>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</si>
  <si>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</si>
  <si>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</si>
  <si>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</si>
  <si>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</si>
  <si>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</si>
  <si>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</si>
  <si>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</si>
  <si>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</si>
  <si>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</si>
  <si>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</si>
  <si>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</si>
  <si>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</si>
  <si>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</si>
  <si>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</si>
  <si>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</si>
  <si>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</si>
  <si>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</si>
  <si>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</si>
  <si>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</si>
  <si>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</si>
  <si>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</si>
  <si>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</si>
  <si>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</si>
  <si>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</si>
  <si>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</si>
  <si>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</si>
  <si>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</si>
  <si>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</si>
  <si>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</si>
  <si>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</si>
  <si>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</si>
  <si>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</si>
  <si>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</si>
  <si>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</si>
  <si>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</si>
  <si>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</si>
  <si>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</si>
  <si>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</si>
  <si>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</si>
  <si>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</si>
  <si>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</si>
  <si>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</si>
  <si>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</si>
  <si>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</si>
  <si>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</si>
  <si>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</si>
  <si>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</si>
  <si>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</si>
  <si>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</si>
  <si>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</si>
  <si>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</si>
  <si>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</si>
  <si>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</si>
  <si>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</si>
  <si>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</si>
  <si>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</si>
  <si>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</si>
  <si>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</si>
  <si>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</si>
  <si>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</si>
  <si>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</si>
  <si>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</si>
  <si>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</si>
  <si>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</si>
  <si>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</si>
  <si>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</si>
  <si>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</si>
  <si>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</si>
  <si>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</si>
  <si>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</si>
  <si>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</si>
  <si>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</si>
  <si>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</si>
  <si>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</si>
  <si>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</si>
  <si>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</si>
  <si>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</si>
  <si>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</si>
  <si>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</si>
  <si>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</si>
  <si>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</si>
  <si>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</si>
  <si>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</si>
  <si>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</si>
  <si>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</si>
  <si>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</si>
  <si>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</si>
  <si>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</si>
  <si>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</si>
  <si>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</si>
  <si>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</si>
  <si>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</si>
  <si>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</si>
  <si>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</si>
  <si>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</si>
  <si>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</si>
  <si>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</si>
  <si>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</si>
  <si>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</si>
  <si>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</si>
  <si>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</si>
  <si>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</si>
  <si>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</si>
  <si>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</si>
  <si>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</si>
  <si>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</si>
  <si>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</si>
  <si>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</si>
  <si>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</si>
  <si>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</si>
  <si>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</si>
  <si>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</si>
  <si>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</si>
  <si>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</si>
  <si>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</si>
  <si>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</si>
  <si>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</si>
  <si>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</si>
  <si>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</si>
  <si>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</si>
  <si>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</si>
  <si>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</si>
  <si>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</si>
  <si>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</si>
  <si>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</si>
  <si>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</si>
  <si>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</si>
  <si>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</si>
  <si>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</si>
  <si>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</si>
  <si>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</si>
  <si>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</si>
  <si>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</si>
  <si>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</si>
  <si>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</si>
  <si>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</si>
  <si>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</si>
  <si>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</si>
  <si>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</si>
  <si>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</si>
  <si>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</si>
  <si>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</si>
  <si>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</si>
  <si>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</si>
  <si>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</si>
  <si>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</si>
  <si>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</si>
  <si>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</si>
  <si>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</si>
  <si>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</si>
  <si>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</si>
  <si>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</si>
  <si>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</si>
  <si>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</si>
  <si>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</si>
  <si>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</si>
  <si>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</si>
  <si>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</si>
  <si>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</si>
  <si>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</si>
  <si>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</si>
  <si>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</si>
  <si>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</si>
  <si>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</si>
  <si>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</si>
  <si>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</si>
  <si>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</si>
  <si>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</si>
  <si>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</si>
  <si>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</si>
  <si>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</si>
  <si>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</si>
  <si>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</si>
  <si>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</si>
  <si>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</si>
  <si>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</si>
  <si>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</si>
  <si>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</si>
  <si>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</si>
  <si>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</si>
  <si>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</si>
  <si>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</si>
  <si>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</si>
  <si>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</si>
  <si>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</si>
  <si>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</si>
  <si>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</si>
  <si>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</si>
  <si>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</si>
  <si>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</si>
  <si>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</si>
  <si>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</si>
  <si>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</si>
  <si>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</si>
  <si>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</si>
  <si>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</si>
  <si>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</si>
  <si>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</si>
  <si>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</si>
  <si>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</si>
  <si>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</si>
  <si>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</si>
  <si>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</si>
  <si>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</si>
  <si>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</si>
  <si>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</si>
  <si>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</si>
  <si>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</si>
  <si>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</si>
  <si>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</si>
  <si>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</si>
  <si>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</si>
  <si>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</si>
  <si>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</si>
  <si>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</si>
  <si>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</si>
  <si>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</si>
  <si>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</si>
  <si>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</si>
  <si>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</si>
  <si>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</si>
  <si>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</si>
  <si>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</si>
  <si>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</si>
  <si>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</si>
  <si>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</si>
  <si>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</si>
  <si>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</si>
  <si>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</si>
  <si>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</si>
  <si>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</si>
  <si>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</si>
  <si>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</si>
  <si>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</si>
  <si>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</si>
  <si>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</si>
  <si>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</si>
  <si>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</si>
  <si>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</si>
  <si>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</si>
  <si>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</si>
  <si>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</si>
  <si>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</si>
  <si>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</si>
  <si>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</si>
  <si>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</si>
  <si>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</si>
  <si>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</si>
  <si>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</si>
  <si>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</si>
  <si>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</si>
  <si>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</si>
  <si>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</si>
  <si>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</si>
  <si>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</si>
  <si>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</si>
  <si>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</si>
  <si>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</si>
  <si>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</si>
  <si>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</si>
  <si>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</si>
  <si>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</si>
  <si>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</si>
  <si>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</si>
  <si>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</si>
  <si>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</si>
  <si>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</si>
  <si>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</si>
  <si>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</si>
  <si>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</si>
  <si>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</si>
  <si>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</si>
  <si>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</si>
  <si>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</si>
  <si>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</si>
  <si>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</si>
  <si>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</si>
  <si>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</si>
  <si>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</si>
  <si>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</si>
  <si>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</si>
  <si>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</si>
  <si>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</si>
  <si>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</si>
  <si>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</si>
  <si>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</si>
  <si>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</si>
  <si>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</si>
  <si>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</si>
  <si>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</si>
  <si>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</si>
  <si>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</si>
  <si>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</si>
  <si>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</si>
  <si>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</si>
  <si>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</si>
  <si>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</si>
  <si>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</si>
  <si>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</si>
  <si>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</si>
  <si>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</si>
  <si>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</si>
  <si>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</si>
  <si>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</si>
  <si>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</si>
  <si>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</si>
  <si>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</si>
  <si>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</si>
  <si>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</si>
  <si>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</si>
  <si>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</si>
  <si>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</si>
  <si>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</si>
  <si>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</si>
  <si>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</si>
  <si>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</si>
  <si>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</si>
  <si>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</si>
  <si>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</si>
  <si>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</si>
  <si>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</si>
  <si>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</si>
  <si>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</si>
  <si>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</si>
  <si>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</si>
  <si>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</si>
  <si>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</si>
  <si>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</si>
  <si>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</si>
  <si>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</si>
  <si>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</si>
  <si>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</si>
  <si>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</si>
  <si>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</si>
  <si>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</si>
  <si>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</si>
  <si>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</si>
  <si>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</si>
  <si>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</si>
  <si>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</si>
  <si>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</si>
  <si>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</si>
  <si>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</si>
  <si>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</si>
  <si>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</si>
  <si>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</si>
  <si>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</si>
  <si>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</si>
  <si>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</si>
  <si>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</si>
  <si>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</si>
  <si>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</si>
  <si>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</si>
  <si>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</si>
  <si>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</si>
  <si>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</si>
  <si>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</si>
  <si>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</si>
  <si>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</si>
  <si>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</si>
  <si>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</si>
  <si>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</si>
  <si>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</si>
  <si>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</si>
  <si>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</si>
  <si>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</si>
  <si>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</si>
  <si>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</si>
  <si>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</si>
  <si>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</si>
  <si>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</si>
  <si>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</si>
  <si>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</si>
  <si>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</si>
  <si>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</si>
  <si>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</si>
  <si>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</si>
  <si>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</si>
  <si>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</si>
  <si>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</si>
  <si>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</si>
  <si>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</si>
  <si>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</si>
  <si>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</si>
  <si>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</si>
  <si>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</si>
  <si>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</si>
  <si>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</si>
  <si>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</si>
  <si>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</si>
  <si>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</si>
  <si>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</si>
  <si>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</si>
  <si>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</si>
  <si>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</si>
  <si>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</si>
  <si>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</si>
  <si>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</si>
  <si>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</si>
  <si>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</si>
  <si>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</si>
  <si>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</si>
  <si>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</si>
  <si>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</si>
  <si>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</si>
  <si>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</si>
  <si>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</si>
  <si>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</si>
  <si>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</si>
  <si>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</si>
  <si>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</si>
  <si>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</si>
  <si>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</si>
  <si>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</si>
  <si>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</si>
  <si>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</si>
  <si>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</si>
  <si>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</si>
  <si>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</si>
  <si>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</si>
  <si>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</si>
  <si>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</si>
  <si>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</si>
  <si>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</si>
  <si>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</si>
  <si>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</si>
  <si>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</si>
  <si>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</si>
  <si>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</si>
  <si>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</si>
  <si>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</si>
  <si>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</si>
  <si>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</si>
  <si>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</si>
  <si>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</si>
  <si>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</si>
  <si>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</si>
  <si>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</si>
  <si>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</si>
  <si>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</si>
  <si>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</si>
  <si>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</si>
  <si>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</si>
  <si>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</si>
  <si>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</si>
  <si>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</si>
  <si>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</si>
  <si>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</si>
  <si>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</si>
  <si>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</si>
  <si>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</si>
  <si>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</si>
  <si>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</si>
  <si>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</si>
  <si>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</si>
  <si>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</si>
  <si>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</si>
  <si>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</si>
  <si>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</si>
  <si>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</si>
  <si>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</si>
  <si>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</si>
  <si>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</si>
  <si>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</si>
  <si>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</si>
  <si>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</si>
  <si>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</si>
  <si>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</si>
  <si>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</si>
  <si>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</si>
  <si>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</si>
  <si>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</si>
  <si>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</si>
  <si>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</si>
  <si>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</si>
  <si>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</si>
  <si>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</si>
  <si>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</si>
  <si>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</si>
  <si>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</si>
  <si>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</si>
  <si>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</si>
  <si>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</si>
  <si>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</si>
  <si>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</si>
  <si>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</si>
  <si>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</si>
  <si>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</si>
  <si>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</si>
  <si>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</si>
  <si>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</si>
  <si>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</si>
  <si>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</si>
  <si>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</si>
  <si>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</si>
  <si>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</si>
  <si>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</si>
  <si>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</si>
  <si>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</si>
  <si>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</si>
  <si>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</si>
  <si>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</si>
  <si>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</si>
  <si>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</si>
  <si>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</si>
  <si>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</si>
  <si>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</si>
  <si>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</si>
  <si>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</si>
  <si>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</si>
  <si>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</si>
  <si>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</si>
  <si>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</si>
  <si>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</si>
  <si>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</si>
  <si>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</si>
  <si>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</si>
  <si>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</si>
  <si>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</si>
  <si>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</si>
  <si>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</si>
  <si>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</si>
  <si>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</si>
  <si>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</si>
  <si>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</si>
  <si>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</si>
  <si>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</si>
  <si>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</si>
  <si>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</si>
  <si>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</si>
  <si>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</si>
  <si>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</si>
  <si>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</si>
  <si>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</si>
  <si>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</si>
  <si>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</si>
  <si>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</si>
  <si>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</si>
  <si>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</si>
  <si>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</si>
  <si>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</si>
  <si>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</si>
  <si>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</si>
  <si>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</si>
  <si>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</si>
  <si>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</si>
  <si>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</si>
  <si>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</si>
  <si>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</si>
  <si>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</si>
  <si>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</si>
  <si>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</si>
  <si>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</si>
  <si>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</si>
  <si>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</si>
  <si>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</si>
  <si>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</si>
  <si>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</si>
  <si>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</si>
  <si>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</si>
  <si>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</si>
  <si>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</si>
  <si>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</si>
  <si>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</si>
  <si>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</si>
  <si>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</si>
  <si>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</si>
  <si>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</si>
  <si>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</si>
  <si>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</si>
  <si>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</si>
  <si>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</si>
  <si>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</si>
  <si>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</si>
  <si>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</si>
  <si>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</si>
  <si>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</si>
  <si>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</si>
  <si>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</si>
  <si>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</si>
  <si>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</si>
  <si>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</si>
  <si>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</si>
  <si>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</si>
  <si>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</si>
  <si>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</si>
  <si>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</si>
  <si>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</si>
  <si>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</si>
  <si>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</si>
  <si>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</si>
  <si>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</si>
  <si>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</si>
  <si>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</si>
  <si>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</si>
  <si>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</si>
  <si>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</si>
  <si>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</si>
  <si>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</si>
  <si>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</si>
  <si>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</si>
  <si>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</si>
  <si>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</si>
  <si>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</si>
  <si>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</si>
  <si>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</si>
  <si>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</si>
  <si>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</si>
  <si>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</si>
  <si>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</si>
  <si>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</si>
  <si>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</si>
  <si>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</si>
  <si>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</si>
  <si>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</si>
  <si>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</si>
  <si>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</si>
  <si>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</si>
  <si>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</si>
  <si>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</si>
  <si>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</si>
  <si>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</si>
  <si>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</si>
  <si>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</si>
  <si>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</si>
  <si>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</si>
  <si>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</si>
  <si>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</si>
  <si>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</si>
  <si>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</si>
  <si>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</si>
  <si>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</si>
  <si>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</si>
  <si>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</si>
  <si>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</si>
  <si>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</si>
  <si>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</si>
  <si>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</si>
  <si>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</si>
  <si>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</si>
  <si>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</si>
  <si>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</si>
  <si>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</si>
  <si>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</si>
  <si>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</si>
  <si>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</si>
  <si>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</si>
  <si>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</si>
  <si>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</si>
  <si>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</si>
  <si>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</si>
  <si>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</si>
  <si>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</si>
  <si>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</si>
  <si>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</si>
  <si>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</si>
  <si>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</si>
  <si>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</si>
  <si>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</si>
  <si>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</si>
  <si>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</si>
  <si>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</si>
  <si>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</si>
  <si>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</si>
  <si>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</si>
  <si>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</si>
  <si>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</si>
  <si>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</si>
  <si>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</si>
  <si>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</si>
  <si>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</si>
  <si>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</si>
  <si>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</si>
  <si>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</si>
  <si>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</si>
  <si>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</si>
  <si>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</si>
  <si>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</si>
  <si>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</si>
  <si>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</si>
  <si>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</si>
  <si>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</si>
  <si>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</si>
  <si>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</si>
  <si>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</si>
  <si>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</si>
  <si>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</si>
  <si>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</si>
  <si>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</si>
  <si>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</si>
  <si>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</si>
  <si>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</si>
  <si>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</si>
  <si>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</si>
  <si>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</si>
  <si>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</si>
  <si>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</si>
  <si>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</si>
  <si>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</si>
  <si>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</si>
  <si>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</si>
  <si>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</si>
  <si>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</si>
  <si>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</si>
  <si>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</si>
  <si>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</si>
  <si>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</si>
  <si>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</si>
  <si>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</si>
  <si>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</si>
  <si>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</si>
  <si>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</si>
  <si>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</si>
  <si>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</si>
  <si>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</si>
  <si>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</si>
  <si>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</si>
  <si>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</si>
  <si>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</si>
  <si>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</si>
  <si>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</si>
  <si>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</si>
  <si>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</si>
  <si>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</si>
  <si>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</si>
  <si>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</si>
  <si>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</si>
  <si>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</si>
  <si>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</si>
  <si>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</si>
  <si>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</si>
  <si>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</si>
  <si>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</si>
  <si>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</si>
  <si>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</si>
  <si>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</si>
  <si>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</si>
  <si>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</si>
  <si>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</si>
  <si>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</si>
  <si>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</si>
  <si>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</si>
  <si>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</si>
  <si>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</si>
  <si>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</si>
  <si>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</si>
  <si>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</si>
  <si>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</si>
  <si>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</si>
  <si>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</si>
  <si>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</si>
  <si>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</si>
  <si>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</si>
  <si>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</si>
  <si>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</si>
  <si>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</si>
  <si>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</si>
  <si>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</si>
  <si>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</si>
  <si>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</si>
  <si>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</si>
  <si>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</si>
  <si>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</si>
  <si>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</si>
  <si>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</si>
  <si>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</si>
  <si>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</si>
  <si>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</si>
  <si>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</si>
  <si>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</si>
  <si>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</si>
  <si>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</si>
  <si>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</si>
  <si>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</si>
  <si>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</si>
  <si>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</si>
  <si>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</si>
  <si>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</si>
  <si>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</si>
  <si>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</si>
  <si>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</si>
  <si>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</si>
  <si>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</si>
  <si>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</si>
  <si>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</si>
  <si>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</si>
  <si>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</si>
  <si>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</si>
  <si>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</si>
  <si>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</si>
  <si>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</si>
  <si>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</si>
  <si>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</si>
  <si>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</si>
  <si>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</si>
  <si>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</si>
  <si>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</si>
  <si>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</si>
  <si>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</si>
  <si>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</si>
  <si>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</si>
  <si>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</si>
  <si>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</si>
  <si>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</si>
  <si>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</si>
  <si>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</si>
  <si>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</si>
  <si>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</si>
  <si>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</si>
  <si>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</si>
  <si>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</si>
  <si>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</si>
  <si>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</si>
  <si>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</si>
  <si>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</si>
  <si>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</si>
  <si>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</si>
  <si>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</si>
  <si>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</si>
  <si>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</si>
  <si>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</si>
  <si>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</si>
  <si>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</si>
  <si>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</si>
  <si>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</si>
  <si>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</si>
  <si>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</si>
  <si>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</si>
  <si>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</si>
  <si>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</si>
  <si>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</si>
  <si>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</si>
  <si>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</si>
  <si>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</si>
  <si>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</si>
  <si>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</si>
  <si>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</si>
  <si>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</si>
  <si>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</si>
  <si>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</si>
  <si>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</si>
  <si>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</si>
  <si>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</si>
  <si>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</si>
  <si>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</si>
  <si>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</si>
  <si>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</si>
  <si>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</si>
  <si>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</si>
  <si>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</si>
  <si>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</si>
  <si>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</si>
  <si>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</si>
  <si>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</si>
  <si>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</si>
  <si>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</si>
  <si>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</si>
  <si>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</si>
  <si>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</si>
  <si>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</si>
  <si>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</si>
  <si>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</si>
  <si>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</si>
  <si>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</si>
  <si>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</si>
  <si>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</si>
  <si>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</si>
  <si>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</si>
  <si>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</si>
  <si>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</si>
  <si>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</si>
  <si>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</si>
  <si>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</si>
  <si>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</si>
  <si>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</si>
  <si>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</si>
  <si>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</si>
  <si>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</si>
  <si>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</si>
  <si>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</si>
  <si>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</si>
  <si>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</si>
  <si>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</si>
  <si>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</si>
  <si>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</si>
  <si>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</si>
  <si>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</si>
  <si>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</si>
  <si>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</si>
  <si>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</si>
  <si>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</si>
  <si>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</si>
  <si>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</si>
  <si>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</si>
  <si>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</si>
  <si>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</si>
  <si>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</si>
  <si>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</si>
  <si>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</si>
  <si>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</si>
  <si>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</si>
  <si>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</si>
  <si>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</si>
  <si>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</si>
  <si>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</si>
  <si>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</si>
  <si>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</si>
  <si>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</si>
  <si>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</si>
  <si>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</si>
  <si>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</si>
  <si>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</si>
  <si>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</si>
  <si>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</si>
  <si>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</si>
  <si>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</si>
  <si>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</si>
  <si>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</si>
  <si>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</si>
  <si>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</si>
  <si>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</si>
  <si>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</si>
  <si>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</si>
  <si>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</si>
  <si>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</si>
  <si>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</si>
  <si>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</si>
  <si>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</si>
  <si>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</si>
  <si>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</si>
  <si>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</si>
  <si>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</si>
  <si>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</si>
  <si>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</si>
  <si>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</si>
  <si>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</si>
  <si>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</si>
  <si>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</si>
  <si>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</si>
  <si>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</si>
  <si>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</si>
  <si>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</si>
  <si>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</si>
  <si>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</si>
  <si>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</si>
  <si>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</si>
  <si>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</si>
  <si>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</si>
  <si>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</si>
  <si>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</si>
  <si>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</si>
  <si>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</si>
  <si>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</si>
  <si>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</si>
  <si>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</si>
  <si>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</si>
  <si>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</si>
  <si>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</si>
  <si>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</si>
  <si>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</si>
  <si>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</si>
  <si>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</si>
  <si>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</si>
  <si>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</si>
  <si>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</si>
  <si>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</si>
  <si>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</si>
  <si>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</si>
  <si>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</si>
  <si>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</si>
  <si>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</si>
  <si>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</si>
  <si>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</si>
  <si>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</si>
  <si>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</si>
  <si>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</si>
  <si>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</si>
  <si>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</si>
  <si>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</si>
  <si>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</si>
  <si>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</si>
  <si>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</si>
  <si>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</si>
  <si>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</si>
  <si>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</si>
  <si>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</si>
  <si>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</si>
  <si>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</si>
  <si>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</si>
  <si>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</si>
  <si>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</si>
  <si>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</si>
  <si>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</si>
  <si>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</si>
  <si>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</si>
  <si>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</si>
  <si>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</si>
  <si>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</si>
  <si>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</si>
  <si>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</si>
  <si>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</si>
  <si>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</si>
  <si>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</si>
  <si>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</si>
  <si>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</si>
  <si>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</si>
  <si>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</si>
  <si>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</si>
  <si>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</si>
  <si>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</si>
  <si>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</si>
  <si>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</si>
  <si>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</si>
  <si>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</si>
  <si>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</si>
  <si>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</si>
  <si>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</si>
  <si>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</si>
  <si>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</si>
  <si>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</si>
  <si>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</si>
  <si>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</si>
  <si>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</si>
  <si>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</si>
  <si>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</si>
  <si>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</si>
  <si>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</si>
  <si>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</si>
  <si>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</si>
  <si>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</si>
  <si>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</si>
  <si>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</si>
  <si>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</si>
  <si>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</si>
  <si>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</si>
  <si>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</si>
  <si>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</si>
  <si>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</si>
  <si>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</si>
  <si>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</si>
  <si>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</si>
  <si>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</si>
  <si>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</si>
  <si>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</si>
  <si>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</si>
  <si>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</si>
  <si>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</si>
  <si>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</si>
  <si>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</si>
  <si>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</si>
  <si>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</si>
  <si>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</si>
  <si>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</si>
  <si>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</si>
  <si>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</si>
  <si>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</si>
  <si>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</si>
  <si>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</si>
  <si>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</si>
  <si>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</si>
  <si>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</si>
  <si>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</si>
  <si>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</si>
  <si>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</si>
  <si>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</si>
  <si>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</si>
  <si>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</si>
  <si>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</si>
  <si>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</si>
  <si>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</si>
  <si>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</si>
  <si>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</si>
  <si>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</si>
  <si>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</si>
  <si>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</si>
  <si>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</si>
  <si>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</si>
  <si>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</si>
  <si>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</si>
  <si>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</si>
  <si>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</si>
  <si>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</si>
  <si>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</si>
  <si>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</si>
  <si>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</si>
  <si>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</si>
  <si>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</si>
  <si>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</si>
  <si>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</si>
  <si>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</si>
  <si>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</si>
  <si>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</si>
  <si>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</si>
  <si>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</si>
  <si>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</si>
  <si>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</si>
  <si>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</si>
  <si>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</si>
  <si>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</si>
  <si>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</si>
  <si>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</si>
  <si>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</si>
  <si>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</si>
  <si>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</si>
  <si>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</si>
  <si>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</si>
  <si>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</si>
  <si>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</si>
  <si>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</si>
  <si>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</si>
  <si>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</si>
  <si>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</si>
  <si>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</si>
  <si>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</si>
  <si>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</si>
  <si>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</si>
  <si>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</si>
  <si>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</si>
  <si>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</si>
  <si>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</si>
  <si>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</si>
  <si>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</si>
  <si>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</si>
  <si>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</si>
  <si>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</si>
  <si>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</si>
  <si>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</si>
  <si>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</si>
  <si>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</si>
  <si>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</si>
  <si>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</si>
  <si>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</si>
  <si>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</si>
  <si>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</si>
  <si>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</si>
  <si>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</si>
  <si>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</si>
  <si>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</si>
  <si>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</si>
  <si>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</si>
  <si>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</si>
  <si>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</si>
  <si>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</si>
  <si>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</si>
  <si>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</si>
  <si>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</si>
  <si>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</si>
  <si>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</si>
  <si>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</si>
  <si>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</si>
  <si>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</si>
  <si>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</si>
  <si>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</si>
  <si>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</si>
  <si>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</si>
  <si>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</si>
  <si>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</si>
  <si>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</si>
  <si>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</si>
  <si>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</si>
  <si>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</si>
  <si>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</si>
  <si>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</si>
  <si>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</si>
  <si>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</si>
  <si>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</si>
  <si>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</si>
  <si>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</si>
  <si>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</si>
  <si>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</si>
  <si>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</si>
  <si>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</si>
  <si>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</si>
  <si>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</si>
  <si>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</si>
  <si>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</si>
  <si>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</si>
  <si>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</si>
  <si>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</si>
  <si>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</si>
  <si>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</si>
  <si>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</si>
  <si>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</si>
  <si>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</si>
  <si>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</si>
  <si>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</si>
  <si>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</si>
  <si>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</si>
  <si>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</si>
  <si>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</si>
  <si>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</si>
  <si>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</si>
  <si>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</si>
  <si>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</si>
  <si>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</si>
  <si>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</si>
  <si>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</si>
  <si>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</si>
  <si>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</si>
  <si>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</si>
  <si>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</si>
  <si>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</si>
  <si>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</si>
  <si>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</si>
  <si>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</si>
  <si>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</si>
  <si>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</si>
  <si>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</si>
  <si>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</si>
  <si>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</si>
  <si>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</si>
  <si>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</si>
  <si>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</si>
  <si>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</si>
  <si>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</si>
  <si>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</si>
  <si>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</si>
  <si>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</si>
  <si>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</si>
  <si>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</si>
  <si>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</si>
  <si>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</si>
  <si>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</si>
  <si>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</si>
  <si>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</si>
  <si>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</si>
  <si>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</si>
  <si>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</si>
  <si>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</si>
  <si>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</si>
  <si>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</si>
  <si>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</si>
  <si>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</si>
  <si>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</si>
  <si>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</si>
  <si>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</si>
  <si>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</si>
  <si>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</si>
  <si>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</si>
  <si>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</si>
  <si>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</si>
  <si>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</si>
  <si>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</si>
  <si>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</si>
  <si>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</si>
  <si>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</si>
  <si>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</si>
  <si>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</si>
  <si>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</si>
  <si>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</si>
  <si>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</si>
  <si>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</si>
  <si>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</si>
  <si>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</si>
  <si>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</si>
  <si>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</si>
  <si>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</si>
  <si>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</si>
  <si>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</si>
  <si>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</si>
  <si>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</si>
  <si>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</si>
  <si>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</si>
  <si>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</si>
  <si>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</si>
  <si>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</si>
  <si>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</si>
  <si>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</si>
  <si>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</si>
  <si>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</si>
  <si>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</si>
  <si>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</si>
  <si>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</si>
  <si>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</si>
  <si>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</si>
  <si>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</si>
  <si>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</si>
  <si>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</si>
  <si>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</si>
  <si>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</si>
  <si>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</si>
  <si>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</si>
  <si>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</si>
  <si>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</si>
  <si>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</si>
  <si>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</si>
  <si>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</si>
  <si>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</si>
  <si>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</si>
  <si>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</si>
  <si>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</si>
  <si>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</si>
  <si>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</si>
  <si>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</si>
  <si>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</si>
  <si>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</si>
  <si>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</si>
  <si>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</si>
  <si>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</si>
  <si>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</si>
  <si>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</si>
  <si>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</si>
  <si>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</si>
  <si>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</si>
  <si>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</si>
  <si>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</si>
  <si>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</si>
  <si>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</si>
  <si>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</si>
  <si>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</si>
  <si>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</si>
  <si>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</si>
  <si>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</si>
  <si>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</si>
  <si>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</si>
  <si>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</si>
  <si>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</si>
  <si>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</si>
  <si>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</si>
  <si>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</si>
  <si>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</si>
  <si>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</si>
  <si>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</si>
  <si>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</si>
  <si>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</si>
  <si>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</si>
  <si>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</si>
  <si>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</si>
  <si>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</si>
  <si>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</si>
  <si>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</si>
  <si>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</si>
  <si>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</si>
  <si>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</si>
  <si>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</si>
  <si>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</si>
  <si>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</si>
  <si>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</si>
  <si>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</si>
  <si>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</si>
  <si>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</si>
  <si>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</si>
  <si>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</si>
  <si>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</si>
  <si>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</si>
  <si>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</si>
  <si>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</si>
  <si>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</si>
  <si>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</si>
  <si>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</si>
  <si>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</si>
  <si>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</si>
  <si>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</si>
  <si>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</si>
  <si>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</si>
  <si>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</si>
  <si>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</si>
  <si>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</si>
  <si>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</si>
  <si>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</si>
  <si>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</si>
  <si>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</si>
  <si>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</si>
  <si>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</si>
  <si>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</si>
  <si>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</si>
  <si>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</si>
  <si>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</si>
  <si>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</si>
  <si>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</si>
  <si>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</si>
  <si>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</si>
  <si>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</si>
  <si>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</si>
  <si>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</si>
  <si>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</si>
  <si>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</si>
  <si>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</si>
  <si>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</si>
  <si>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</si>
  <si>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</si>
  <si>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</si>
  <si>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</si>
  <si>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</si>
  <si>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</si>
  <si>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</si>
  <si>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</si>
  <si>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</si>
  <si>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</si>
  <si>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</si>
  <si>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</si>
  <si>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</si>
  <si>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</si>
  <si>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</si>
  <si>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</si>
  <si>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</si>
  <si>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</si>
  <si>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</si>
  <si>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</si>
  <si>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</si>
  <si>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</si>
  <si>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</si>
  <si>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</si>
  <si>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</si>
  <si>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</si>
  <si>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</si>
  <si>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</si>
  <si>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</si>
  <si>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</si>
  <si>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</si>
  <si>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</si>
  <si>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</si>
  <si>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</si>
  <si>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</si>
  <si>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</si>
  <si>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</si>
  <si>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</si>
  <si>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</si>
  <si>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</si>
  <si>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</si>
  <si>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</si>
  <si>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</si>
  <si>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</si>
  <si>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</si>
  <si>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</si>
  <si>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</si>
  <si>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</si>
  <si>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</si>
  <si>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</si>
  <si>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</si>
  <si>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</si>
  <si>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</si>
  <si>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</si>
  <si>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</si>
  <si>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</si>
  <si>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</si>
  <si>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</si>
  <si>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</si>
  <si>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</si>
  <si>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</si>
  <si>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</si>
  <si>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</si>
  <si>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</si>
  <si>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</si>
  <si>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</si>
  <si>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</si>
  <si>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</si>
  <si>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</si>
  <si>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</si>
  <si>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</si>
  <si>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</si>
  <si>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</si>
  <si>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</si>
  <si>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</si>
  <si>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</si>
  <si>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</si>
  <si>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</si>
  <si>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</si>
  <si>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</si>
  <si>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</si>
  <si>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</si>
  <si>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</si>
  <si>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</si>
  <si>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</si>
  <si>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</si>
  <si>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</si>
  <si>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</si>
  <si>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</si>
  <si>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</si>
  <si>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</si>
  <si>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</si>
  <si>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</si>
  <si>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</si>
  <si>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</si>
  <si>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</si>
  <si>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</si>
  <si>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</si>
  <si>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</si>
  <si>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</si>
  <si>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</si>
  <si>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</si>
  <si>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</si>
  <si>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</si>
  <si>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</si>
  <si>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</si>
  <si>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</si>
  <si>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</si>
  <si>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</si>
  <si>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</si>
  <si>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</si>
  <si>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</si>
  <si>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</si>
  <si>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</si>
  <si>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</si>
  <si>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</si>
  <si>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</si>
  <si>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</si>
  <si>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</si>
  <si>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</si>
  <si>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</si>
  <si>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</si>
  <si>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</si>
  <si>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</si>
  <si>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</si>
  <si>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</si>
  <si>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</si>
  <si>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</si>
  <si>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</si>
  <si>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</si>
  <si>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</si>
  <si>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</si>
  <si>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</si>
  <si>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</si>
  <si>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</si>
  <si>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</si>
  <si>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</si>
  <si>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</si>
  <si>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</si>
  <si>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</si>
  <si>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</si>
  <si>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</si>
  <si>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</si>
  <si>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</si>
  <si>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</si>
  <si>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</si>
  <si>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</si>
  <si>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</si>
  <si>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</si>
  <si>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</si>
  <si>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</si>
  <si>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</si>
  <si>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</si>
  <si>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</si>
  <si>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</si>
  <si>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</si>
  <si>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</si>
  <si>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</si>
  <si>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</si>
  <si>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</si>
  <si>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</si>
  <si>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</si>
  <si>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</si>
  <si>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</si>
  <si>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</si>
  <si>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</si>
  <si>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</si>
  <si>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</si>
  <si>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</si>
  <si>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</si>
  <si>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</si>
  <si>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</si>
  <si>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</si>
  <si>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</si>
  <si>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</si>
  <si>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</si>
  <si>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</si>
  <si>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</si>
  <si>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</si>
  <si>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</si>
  <si>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</si>
  <si>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</si>
  <si>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</si>
  <si>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</si>
  <si>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</si>
  <si>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</si>
  <si>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</si>
  <si>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</si>
  <si>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</si>
  <si>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</si>
  <si>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</si>
  <si>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</si>
  <si>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</si>
  <si>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</si>
  <si>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</si>
  <si>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</si>
  <si>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</si>
  <si>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</si>
  <si>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</si>
  <si>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</si>
  <si>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</si>
  <si>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</si>
  <si>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</si>
  <si>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</si>
  <si>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</si>
  <si>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</si>
  <si>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</si>
  <si>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</si>
  <si>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</si>
  <si>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</si>
  <si>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</si>
  <si>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</si>
  <si>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</si>
  <si>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</si>
  <si>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</si>
  <si>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</si>
  <si>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</si>
  <si>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</si>
  <si>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</si>
  <si>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</si>
  <si>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</si>
  <si>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</si>
  <si>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</si>
  <si>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</si>
  <si>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</si>
  <si>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</si>
  <si>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</si>
  <si>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</si>
  <si>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</si>
  <si>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</si>
  <si>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</si>
  <si>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</si>
  <si>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</si>
  <si>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</si>
  <si>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</si>
  <si>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</si>
  <si>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</si>
  <si>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</si>
  <si>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</si>
  <si>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</si>
  <si>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</si>
  <si>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</si>
  <si>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</si>
  <si>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</si>
  <si>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</si>
  <si>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</si>
  <si>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</si>
  <si>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</si>
  <si>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</si>
  <si>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</si>
  <si>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</si>
  <si>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</si>
  <si>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</si>
  <si>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</si>
  <si>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</si>
  <si>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</si>
  <si>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</si>
  <si>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</si>
  <si>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</si>
  <si>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</si>
  <si>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</si>
  <si>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</si>
  <si>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</si>
  <si>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</si>
  <si>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</si>
  <si>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</si>
  <si>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</si>
  <si>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</si>
  <si>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</si>
  <si>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</si>
  <si>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</si>
  <si>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</si>
  <si>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</si>
  <si>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</si>
  <si>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</si>
  <si>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</si>
  <si>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</si>
  <si>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</si>
  <si>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</si>
  <si>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</si>
  <si>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</si>
  <si>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</si>
  <si>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</si>
  <si>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</si>
  <si>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</si>
  <si>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</si>
  <si>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</si>
  <si>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</si>
  <si>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</si>
  <si>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</si>
  <si>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</si>
  <si>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</si>
  <si>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</si>
  <si>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</si>
  <si>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</si>
  <si>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</si>
  <si>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</si>
  <si>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</si>
  <si>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</si>
  <si>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</si>
  <si>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</si>
  <si>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</si>
  <si>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</si>
  <si>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</si>
  <si>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</si>
  <si>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</si>
  <si>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</si>
  <si>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</si>
  <si>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</si>
  <si>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</si>
  <si>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</si>
  <si>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</si>
  <si>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</si>
  <si>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</si>
  <si>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</si>
  <si>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</si>
  <si>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</si>
  <si>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</si>
  <si>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</si>
  <si>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</si>
  <si>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</si>
  <si>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</si>
  <si>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</si>
  <si>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</si>
  <si>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</si>
  <si>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</si>
  <si>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</si>
  <si>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</si>
  <si>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</si>
  <si>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</si>
  <si>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</si>
  <si>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</si>
  <si>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</si>
  <si>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</si>
  <si>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</si>
  <si>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</si>
  <si>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</si>
  <si>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</si>
  <si>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</si>
  <si>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</si>
  <si>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</si>
  <si>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</si>
  <si>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</si>
  <si>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</si>
  <si>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</si>
  <si>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</si>
  <si>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</si>
  <si>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</si>
  <si>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</si>
  <si>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</si>
  <si>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</si>
  <si>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</si>
  <si>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</si>
  <si>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</si>
  <si>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</si>
  <si>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</si>
  <si>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</si>
  <si>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</si>
  <si>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</si>
  <si>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</si>
  <si>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</si>
  <si>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</si>
  <si>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</si>
  <si>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</si>
  <si>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</si>
  <si>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</si>
  <si>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</si>
  <si>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</si>
  <si>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</si>
  <si>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</si>
  <si>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</si>
  <si>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</si>
  <si>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</si>
  <si>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</si>
  <si>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</si>
  <si>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</si>
  <si>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</si>
  <si>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</si>
  <si>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</si>
  <si>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</si>
  <si>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</si>
  <si>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</si>
  <si>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</si>
  <si>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</si>
  <si>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</si>
  <si>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</si>
  <si>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</si>
  <si>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</si>
  <si>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</si>
  <si>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</si>
  <si>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</si>
  <si>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</si>
  <si>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</si>
  <si>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</si>
  <si>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</si>
  <si>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</si>
  <si>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</si>
  <si>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</si>
  <si>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</si>
  <si>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</si>
  <si>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</si>
  <si>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</si>
  <si>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</si>
  <si>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</si>
  <si>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</si>
  <si>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</si>
  <si>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</si>
  <si>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</si>
  <si>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</si>
  <si>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</si>
  <si>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</si>
  <si>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</si>
  <si>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</si>
  <si>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</si>
  <si>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</si>
  <si>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</si>
  <si>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</si>
  <si>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</si>
  <si>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</si>
  <si>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</si>
  <si>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</si>
  <si>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</si>
  <si>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</si>
  <si>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</si>
  <si>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</si>
  <si>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</si>
  <si>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</si>
  <si>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</si>
  <si>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</si>
  <si>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</si>
  <si>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</si>
  <si>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</si>
  <si>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</si>
  <si>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</si>
  <si>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</si>
  <si>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</si>
  <si>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</si>
  <si>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</si>
  <si>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</si>
  <si>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</si>
  <si>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</si>
  <si>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</si>
  <si>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</si>
  <si>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</si>
  <si>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</si>
  <si>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</si>
  <si>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</si>
  <si>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</si>
  <si>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</si>
  <si>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</si>
  <si>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</si>
  <si>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</si>
  <si>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</si>
  <si>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</si>
  <si>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</si>
  <si>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</si>
  <si>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</si>
  <si>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</si>
  <si>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</si>
  <si>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</si>
  <si>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</si>
  <si>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</si>
  <si>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</si>
  <si>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</si>
  <si>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</si>
  <si>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</si>
  <si>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</si>
  <si>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</si>
  <si>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</si>
  <si>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</si>
  <si>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</si>
  <si>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</si>
  <si>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</si>
  <si>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</si>
  <si>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</si>
  <si>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</si>
  <si>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</si>
  <si>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</si>
  <si>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</si>
  <si>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</si>
  <si>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</si>
  <si>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</si>
  <si>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</si>
  <si>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</si>
  <si>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</si>
  <si>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</si>
  <si>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</si>
  <si>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</si>
  <si>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</si>
  <si>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</si>
  <si>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</si>
  <si>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</si>
  <si>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</si>
  <si>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</si>
  <si>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</si>
  <si>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</si>
  <si>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</si>
  <si>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</si>
  <si>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</si>
  <si>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</si>
  <si>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</si>
  <si>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</si>
  <si>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</si>
  <si>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</si>
  <si>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</si>
  <si>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</si>
  <si>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</si>
  <si>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</si>
  <si>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</si>
  <si>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</si>
  <si>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</si>
  <si>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</si>
  <si>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</si>
  <si>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</si>
  <si>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</si>
  <si>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</si>
  <si>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</si>
  <si>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</si>
  <si>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</si>
  <si>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</si>
  <si>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</si>
  <si>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</si>
  <si>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</si>
  <si>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</si>
  <si>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</si>
  <si>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</si>
  <si>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</si>
  <si>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</si>
  <si>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</si>
  <si>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</si>
  <si>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</si>
  <si>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</si>
  <si>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</si>
  <si>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</si>
  <si>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</si>
  <si>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</si>
  <si>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</si>
  <si>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</si>
  <si>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</si>
  <si>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</si>
  <si>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</si>
  <si>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</si>
  <si>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</si>
  <si>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</si>
  <si>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</si>
  <si>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</si>
  <si>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</si>
  <si>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</si>
  <si>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</si>
  <si>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</si>
  <si>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</si>
  <si>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</si>
  <si>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</si>
  <si>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</si>
  <si>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</si>
  <si>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</si>
  <si>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</si>
  <si>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</si>
  <si>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</si>
  <si>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</si>
  <si>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</si>
  <si>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</si>
  <si>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</si>
  <si>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</si>
  <si>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</si>
  <si>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</si>
  <si>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</si>
  <si>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</si>
  <si>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</si>
  <si>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</si>
  <si>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</si>
  <si>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</si>
  <si>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</si>
  <si>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</si>
  <si>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</si>
  <si>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</si>
  <si>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</si>
  <si>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</si>
  <si>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</si>
  <si>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</si>
  <si>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</si>
  <si>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</si>
  <si>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</si>
  <si>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</si>
  <si>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</si>
  <si>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</si>
  <si>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</si>
  <si>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</si>
  <si>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</si>
  <si>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</si>
  <si>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</si>
  <si>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</si>
  <si>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</si>
  <si>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</si>
  <si>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</si>
  <si>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</si>
  <si>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</si>
  <si>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</si>
  <si>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</si>
  <si>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</si>
  <si>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</si>
  <si>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</si>
  <si>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</si>
  <si>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</si>
  <si>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</si>
  <si>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</si>
  <si>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</si>
  <si>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</si>
  <si>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</si>
  <si>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</si>
  <si>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</si>
  <si>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</si>
  <si>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</si>
  <si>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</si>
  <si>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</si>
  <si>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</si>
  <si>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</si>
  <si>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</si>
  <si>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</si>
  <si>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</si>
  <si>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</si>
  <si>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</si>
  <si>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</si>
  <si>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</si>
  <si>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</si>
  <si>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</si>
  <si>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</si>
  <si>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</si>
  <si>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</si>
  <si>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</si>
  <si>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</si>
  <si>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</si>
  <si>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</si>
  <si>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</si>
  <si>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</si>
  <si>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</si>
  <si>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</si>
  <si>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</si>
  <si>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</si>
  <si>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</si>
  <si>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</si>
  <si>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</si>
  <si>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</si>
  <si>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</si>
  <si>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</si>
  <si>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</si>
  <si>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</si>
  <si>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</si>
  <si>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</si>
  <si>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</si>
  <si>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</si>
  <si>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</si>
  <si>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</si>
  <si>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</si>
  <si>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</si>
  <si>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</si>
  <si>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</si>
  <si>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</si>
  <si>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</si>
  <si>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</si>
  <si>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</si>
  <si>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</si>
  <si>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</si>
  <si>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</si>
  <si>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</si>
  <si>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</si>
  <si>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</si>
  <si>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</si>
  <si>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</si>
  <si>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</si>
  <si>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</si>
  <si>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</si>
  <si>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</si>
  <si>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</si>
  <si>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</si>
  <si>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</si>
  <si>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</si>
  <si>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</si>
  <si>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</si>
  <si>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</si>
  <si>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</si>
  <si>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</si>
  <si>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</si>
  <si>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</si>
  <si>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</si>
  <si>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</si>
  <si>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</si>
  <si>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</si>
  <si>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</si>
  <si>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</si>
  <si>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</si>
  <si>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</si>
  <si>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</si>
  <si>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</si>
  <si>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</si>
  <si>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</si>
  <si>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</si>
  <si>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</si>
  <si>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</si>
  <si>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</si>
  <si>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</si>
  <si>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</si>
  <si>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</si>
  <si>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</si>
  <si>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</si>
  <si>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</si>
  <si>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</si>
  <si>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</si>
  <si>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</si>
  <si>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</si>
  <si>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</si>
  <si>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</si>
  <si>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</si>
  <si>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</si>
  <si>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</si>
  <si>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</si>
  <si>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</si>
  <si>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</si>
  <si>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</si>
  <si>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</si>
  <si>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</si>
  <si>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</si>
  <si>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</si>
  <si>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</si>
  <si>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</si>
  <si>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</si>
  <si>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</si>
  <si>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</si>
  <si>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</si>
  <si>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</si>
  <si>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</si>
  <si>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</si>
  <si>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</si>
  <si>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</si>
  <si>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</si>
  <si>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</si>
  <si>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</si>
  <si>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</si>
  <si>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</si>
  <si>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</si>
  <si>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</si>
  <si>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</si>
  <si>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</si>
  <si>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</si>
  <si>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</si>
  <si>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</si>
  <si>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</si>
  <si>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</si>
  <si>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</si>
  <si>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</si>
  <si>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</si>
  <si>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</si>
  <si>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</si>
  <si>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</si>
  <si>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</si>
  <si>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</si>
  <si>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</si>
  <si>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</si>
  <si>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</si>
  <si>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</si>
  <si>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</si>
  <si>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</si>
  <si>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</si>
  <si>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</si>
  <si>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</si>
  <si>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</si>
  <si>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</si>
  <si>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</si>
  <si>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</si>
  <si>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</si>
  <si>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</si>
  <si>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</si>
  <si>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</si>
  <si>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</si>
  <si>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</si>
  <si>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</si>
  <si>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</si>
  <si>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</si>
  <si>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</si>
  <si>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</si>
  <si>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</si>
  <si>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</si>
  <si>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</si>
  <si>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</si>
  <si>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</si>
  <si>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</si>
  <si>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</si>
  <si>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</si>
  <si>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</si>
  <si>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</si>
  <si>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</si>
  <si>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</si>
  <si>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</si>
  <si>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</si>
  <si>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</si>
  <si>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</si>
  <si>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</si>
  <si>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</si>
  <si>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</si>
  <si>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</si>
  <si>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</si>
  <si>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</si>
  <si>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</si>
  <si>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</si>
  <si>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</si>
  <si>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</si>
  <si>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</si>
  <si>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</si>
  <si>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</si>
  <si>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</si>
  <si>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</si>
  <si>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</si>
  <si>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</si>
  <si>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</si>
  <si>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</si>
  <si>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</si>
  <si>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</si>
  <si>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</si>
  <si>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</si>
  <si>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</si>
  <si>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</si>
  <si>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</si>
  <si>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</si>
  <si>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</si>
  <si>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</si>
  <si>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</si>
  <si>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</si>
  <si>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</si>
  <si>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</si>
  <si>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</si>
  <si>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</si>
  <si>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</si>
  <si>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</si>
  <si>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</si>
  <si>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</si>
  <si>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</si>
  <si>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</si>
  <si>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</si>
  <si>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</si>
  <si>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</si>
  <si>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</si>
  <si>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</si>
  <si>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</si>
  <si>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</si>
  <si>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</si>
  <si>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</si>
  <si>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</si>
  <si>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</si>
  <si>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</si>
  <si>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</si>
  <si>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</si>
  <si>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</si>
  <si>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</si>
  <si>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</si>
  <si>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</si>
  <si>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</si>
  <si>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</si>
  <si>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</si>
  <si>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</si>
  <si>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</si>
  <si>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</si>
  <si>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</si>
  <si>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</si>
  <si>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</si>
  <si>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</si>
  <si>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</si>
  <si>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</si>
  <si>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</si>
  <si>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</si>
  <si>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</si>
  <si>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</si>
  <si>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</si>
  <si>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</si>
  <si>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</si>
  <si>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</si>
  <si>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</si>
  <si>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</si>
  <si>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</si>
  <si>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</si>
  <si>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</si>
  <si>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</si>
  <si>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</si>
  <si>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</si>
  <si>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</si>
  <si>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</si>
  <si>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</si>
  <si>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</si>
  <si>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</si>
  <si>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</si>
  <si>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</si>
  <si>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</si>
  <si>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</si>
  <si>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</si>
  <si>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</si>
  <si>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</si>
  <si>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</si>
  <si>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</si>
  <si>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</si>
  <si>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</si>
  <si>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</si>
  <si>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</si>
  <si>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</si>
  <si>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</si>
  <si>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</si>
  <si>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</si>
  <si>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</si>
  <si>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</si>
  <si>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</si>
  <si>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</si>
  <si>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</si>
  <si>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</si>
  <si>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</si>
  <si>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</si>
  <si>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</si>
  <si>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</si>
  <si>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</si>
  <si>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</si>
  <si>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</si>
  <si>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</si>
  <si>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</si>
  <si>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</si>
  <si>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</si>
  <si>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</si>
  <si>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</si>
  <si>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</si>
  <si>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</si>
  <si>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</si>
  <si>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</si>
  <si>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</si>
  <si>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</si>
  <si>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</si>
  <si>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</si>
  <si>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</si>
  <si>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</si>
  <si>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</si>
  <si>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</si>
  <si>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</si>
  <si>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</si>
  <si>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</si>
  <si>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</si>
  <si>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</si>
  <si>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</si>
  <si>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</si>
  <si>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</si>
  <si>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</si>
  <si>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</si>
  <si>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</si>
  <si>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</si>
  <si>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</si>
  <si>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</si>
  <si>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</si>
  <si>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</si>
  <si>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</si>
  <si>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</si>
  <si>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</si>
  <si>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</si>
  <si>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</si>
  <si>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</si>
  <si>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</si>
  <si>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</si>
  <si>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</si>
  <si>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</si>
  <si>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</si>
  <si>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</si>
  <si>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</si>
  <si>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</si>
  <si>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</si>
  <si>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</si>
  <si>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</si>
  <si>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</si>
  <si>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</si>
  <si>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</si>
  <si>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</si>
  <si>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</si>
  <si>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</si>
  <si>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</si>
  <si>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</si>
  <si>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</si>
  <si>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</si>
  <si>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</si>
  <si>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</si>
  <si>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</si>
  <si>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</si>
  <si>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</si>
  <si>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</si>
  <si>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</si>
  <si>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</si>
  <si>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</si>
  <si>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</si>
  <si>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</si>
  <si>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</si>
  <si>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</si>
  <si>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</si>
  <si>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</si>
  <si>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</si>
  <si>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</si>
  <si>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</si>
  <si>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</si>
  <si>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</si>
  <si>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</si>
  <si>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</si>
  <si>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</si>
  <si>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</si>
  <si>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</si>
  <si>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</si>
  <si>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</si>
  <si>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</si>
  <si>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</si>
  <si>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</si>
  <si>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</si>
  <si>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</si>
  <si>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</si>
  <si>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</si>
  <si>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</si>
  <si>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</si>
  <si>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</si>
  <si>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</si>
  <si>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</si>
  <si>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</si>
  <si>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</si>
  <si>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</si>
  <si>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</si>
  <si>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</si>
  <si>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</si>
  <si>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</si>
  <si>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</si>
  <si>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</si>
  <si>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</si>
  <si>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</si>
  <si>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</si>
  <si>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</si>
  <si>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</si>
  <si>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</si>
  <si>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</si>
  <si>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</si>
  <si>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</si>
  <si>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</si>
  <si>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</si>
  <si>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</si>
  <si>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</si>
  <si>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</si>
  <si>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</si>
  <si>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</si>
  <si>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</si>
  <si>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</si>
  <si>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</si>
  <si>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</si>
  <si>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</si>
  <si>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</si>
  <si>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</si>
  <si>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</si>
  <si>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</si>
  <si>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</si>
  <si>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</si>
  <si>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</si>
  <si>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</si>
  <si>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</si>
  <si>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</si>
  <si>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</si>
  <si>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</si>
  <si>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</si>
  <si>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</si>
  <si>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</si>
  <si>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</si>
  <si>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</si>
  <si>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</si>
  <si>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</si>
  <si>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</si>
  <si>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</si>
  <si>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</si>
  <si>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</si>
  <si>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</si>
  <si>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</si>
  <si>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</si>
  <si>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</si>
  <si>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</si>
  <si>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</si>
  <si>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</si>
  <si>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</si>
  <si>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</si>
  <si>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</si>
  <si>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</si>
  <si>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</si>
  <si>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</si>
  <si>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</si>
  <si>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</si>
  <si>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</si>
  <si>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</si>
  <si>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</si>
  <si>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</si>
  <si>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</si>
  <si>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</si>
  <si>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</si>
  <si>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</si>
  <si>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</si>
  <si>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</si>
  <si>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</si>
  <si>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</si>
  <si>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</si>
  <si>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</si>
  <si>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</si>
  <si>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</si>
  <si>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</si>
  <si>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</si>
  <si>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</si>
  <si>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</si>
  <si>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</si>
  <si>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</si>
  <si>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</si>
  <si>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</si>
  <si>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</si>
  <si>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</si>
  <si>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</si>
  <si>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</si>
  <si>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</si>
  <si>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</si>
  <si>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</si>
  <si>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</si>
  <si>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</si>
  <si>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</si>
  <si>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</si>
  <si>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</si>
  <si>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</si>
  <si>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</si>
  <si>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</si>
  <si>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</si>
  <si>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</si>
  <si>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</si>
  <si>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</si>
  <si>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</si>
  <si>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</si>
  <si>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</si>
  <si>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</si>
  <si>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</si>
  <si>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</si>
  <si>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</si>
  <si>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</si>
  <si>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</si>
  <si>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</si>
  <si>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</si>
  <si>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</si>
  <si>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</si>
  <si>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</si>
  <si>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</si>
  <si>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</si>
  <si>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</si>
  <si>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</si>
  <si>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</si>
  <si>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</si>
  <si>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</si>
  <si>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</si>
  <si>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</si>
  <si>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</si>
  <si>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</si>
  <si>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</si>
  <si>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</si>
  <si>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</si>
  <si>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</si>
  <si>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</si>
  <si>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</si>
  <si>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</si>
  <si>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</si>
  <si>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</si>
  <si>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</si>
  <si>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</si>
  <si>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</si>
  <si>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</si>
  <si>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</si>
  <si>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</si>
  <si>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</si>
  <si>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</si>
  <si>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</si>
  <si>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</si>
  <si>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</si>
  <si>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</si>
  <si>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</si>
  <si>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</si>
  <si>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</si>
  <si>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</si>
  <si>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</si>
  <si>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</si>
  <si>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</si>
  <si>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</si>
  <si>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</si>
  <si>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</si>
  <si>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</si>
  <si>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</si>
  <si>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</si>
  <si>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</si>
  <si>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</si>
  <si>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</si>
  <si>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</si>
  <si>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</si>
  <si>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</si>
  <si>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</si>
  <si>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</si>
  <si>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</si>
  <si>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</si>
  <si>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</si>
  <si>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</si>
  <si>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</si>
  <si>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</si>
  <si>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</si>
  <si>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</si>
  <si>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</si>
  <si>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</si>
  <si>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</si>
  <si>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</si>
  <si>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</si>
  <si>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</si>
  <si>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</si>
  <si>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</si>
  <si>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</si>
  <si>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</si>
  <si>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</si>
  <si>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</si>
  <si>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</si>
  <si>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</si>
  <si>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</si>
  <si>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</si>
  <si>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</si>
  <si>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</si>
  <si>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</si>
  <si>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</si>
  <si>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</si>
  <si>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</si>
  <si>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</si>
  <si>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</si>
  <si>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</si>
  <si>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</si>
  <si>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</si>
  <si>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</si>
  <si>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</si>
  <si>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</si>
  <si>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</si>
  <si>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</si>
  <si>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</si>
  <si>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</si>
  <si>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</si>
  <si>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</si>
  <si>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</si>
  <si>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</si>
  <si>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</si>
  <si>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</si>
  <si>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</si>
  <si>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</si>
  <si>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</si>
  <si>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</si>
  <si>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</si>
  <si>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</si>
  <si>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</si>
  <si>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</si>
  <si>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</si>
  <si>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</si>
  <si>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</si>
  <si>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</si>
  <si>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</si>
  <si>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</si>
  <si>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</si>
  <si>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</si>
  <si>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</si>
  <si>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</si>
  <si>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</si>
  <si>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</si>
  <si>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</si>
  <si>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</si>
  <si>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</si>
  <si>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</si>
  <si>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</si>
  <si>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</si>
  <si>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</si>
  <si>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</si>
  <si>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</si>
  <si>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</si>
  <si>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</si>
  <si>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</si>
  <si>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</si>
  <si>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</si>
  <si>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</si>
  <si>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</si>
  <si>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</si>
  <si>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</si>
  <si>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</si>
  <si>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</si>
  <si>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</si>
  <si>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</si>
  <si>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</si>
  <si>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</si>
  <si>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</si>
  <si>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</si>
  <si>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</si>
  <si>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</si>
  <si>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</si>
  <si>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</si>
  <si>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</si>
  <si>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</si>
  <si>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</si>
  <si>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</si>
  <si>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</si>
  <si>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</si>
  <si>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</si>
  <si>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</si>
  <si>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</si>
  <si>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</si>
  <si>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</si>
  <si>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</si>
  <si>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</si>
  <si>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</si>
  <si>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</si>
  <si>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</si>
  <si>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</si>
  <si>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</si>
  <si>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</si>
  <si>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</si>
  <si>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</si>
  <si>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</si>
  <si>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</si>
  <si>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</si>
  <si>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</si>
  <si>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</si>
  <si>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</si>
  <si>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</si>
  <si>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</si>
  <si>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</si>
  <si>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</si>
  <si>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</si>
  <si>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</si>
  <si>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</si>
  <si>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</si>
  <si>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</si>
  <si>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</si>
  <si>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</si>
  <si>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</si>
  <si>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</si>
  <si>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</si>
  <si>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</si>
  <si>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</si>
  <si>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</si>
  <si>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</si>
  <si>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</si>
  <si>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</si>
  <si>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</si>
  <si>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</si>
  <si>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</si>
  <si>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</si>
  <si>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</si>
  <si>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</si>
  <si>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</si>
  <si>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</si>
  <si>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</si>
  <si>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</si>
  <si>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</si>
  <si>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</si>
  <si>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</si>
  <si>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</si>
  <si>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</si>
  <si>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</si>
  <si>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</si>
  <si>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</si>
  <si>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</si>
  <si>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</si>
  <si>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</si>
  <si>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</si>
  <si>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</si>
  <si>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</si>
  <si>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</si>
  <si>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</si>
  <si>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</si>
  <si>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</si>
  <si>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</si>
  <si>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</si>
  <si>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</si>
  <si>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</si>
  <si>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</si>
  <si>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</si>
  <si>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</si>
  <si>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</si>
  <si>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</si>
  <si>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</si>
  <si>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</si>
  <si>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</si>
  <si>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</si>
  <si>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</si>
  <si>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</si>
  <si>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</si>
  <si>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</si>
  <si>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</si>
  <si>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</si>
  <si>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</si>
  <si>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</si>
  <si>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</si>
  <si>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</si>
  <si>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</si>
  <si>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</si>
  <si>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</si>
  <si>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</si>
  <si>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</si>
  <si>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</si>
  <si>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</si>
  <si>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</si>
  <si>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</si>
  <si>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</si>
  <si>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</si>
  <si>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</si>
  <si>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</si>
  <si>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</si>
  <si>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</si>
  <si>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</si>
  <si>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</si>
  <si>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</si>
  <si>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</si>
  <si>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</si>
  <si>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</si>
  <si>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</si>
  <si>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</si>
  <si>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</si>
  <si>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</si>
  <si>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</si>
  <si>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</si>
  <si>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</si>
  <si>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</si>
  <si>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</si>
  <si>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</si>
  <si>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</si>
  <si>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</si>
  <si>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</si>
  <si>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</si>
  <si>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</si>
  <si>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</si>
  <si>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</si>
  <si>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</si>
  <si>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</si>
  <si>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</si>
  <si>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</si>
  <si>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</si>
  <si>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</si>
  <si>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</si>
  <si>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</si>
  <si>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</si>
  <si>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</si>
  <si>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</si>
  <si>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</si>
  <si>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</si>
  <si>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</si>
  <si>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</si>
  <si>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</si>
  <si>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</si>
  <si>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</si>
  <si>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</si>
  <si>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</si>
  <si>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</si>
  <si>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</si>
  <si>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</si>
  <si>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</si>
  <si>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</si>
  <si>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</si>
  <si>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</si>
  <si>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</si>
  <si>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</si>
  <si>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</si>
  <si>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</si>
  <si>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</si>
  <si>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</si>
  <si>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</si>
  <si>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</si>
  <si>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</si>
  <si>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</si>
  <si>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</si>
  <si>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</si>
  <si>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</si>
  <si>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</si>
  <si>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</si>
  <si>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</si>
  <si>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</si>
  <si>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</si>
  <si>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</si>
  <si>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</si>
  <si>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</si>
  <si>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</si>
  <si>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</si>
  <si>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</si>
  <si>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</si>
  <si>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</si>
  <si>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</si>
  <si>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</si>
  <si>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</si>
  <si>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</si>
  <si>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</si>
  <si>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</si>
  <si>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</si>
  <si>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</si>
  <si>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</si>
  <si>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</si>
  <si>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</si>
  <si>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</si>
  <si>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</si>
  <si>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</si>
  <si>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</si>
  <si>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</si>
  <si>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</si>
  <si>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</si>
  <si>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</si>
  <si>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</si>
  <si>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</si>
  <si>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</si>
  <si>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</si>
  <si>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</si>
  <si>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</si>
  <si>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</si>
  <si>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</si>
  <si>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</si>
  <si>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</si>
  <si>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</si>
  <si>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</si>
  <si>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</si>
  <si>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</si>
  <si>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</si>
  <si>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</si>
  <si>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</si>
  <si>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</si>
  <si>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</si>
  <si>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</si>
  <si>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</si>
  <si>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</si>
  <si>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</si>
  <si>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</si>
  <si>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</si>
  <si>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</si>
  <si>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</si>
  <si>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</si>
  <si>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</si>
  <si>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</si>
  <si>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</si>
  <si>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</si>
  <si>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</si>
  <si>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</si>
  <si>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</si>
  <si>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</si>
  <si>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</si>
  <si>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</si>
  <si>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</si>
  <si>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</si>
  <si>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</si>
  <si>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</si>
  <si>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</si>
  <si>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</si>
  <si>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</si>
  <si>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</si>
  <si>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</si>
  <si>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</si>
  <si>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</si>
  <si>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</si>
  <si>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</si>
  <si>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</si>
  <si>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</si>
  <si>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</si>
  <si>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</si>
  <si>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</si>
  <si>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</si>
  <si>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</si>
  <si>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</si>
  <si>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</si>
  <si>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</si>
  <si>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</si>
  <si>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</si>
  <si>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</si>
  <si>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</si>
  <si>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</si>
  <si>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</si>
  <si>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</si>
  <si>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</si>
  <si>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</si>
  <si>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</si>
  <si>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</si>
  <si>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</si>
  <si>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</si>
  <si>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</si>
  <si>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</si>
  <si>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</si>
  <si>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</si>
  <si>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</si>
  <si>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</si>
  <si>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</si>
  <si>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</si>
  <si>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</si>
  <si>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</si>
  <si>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</si>
  <si>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</si>
  <si>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</si>
  <si>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</si>
  <si>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</si>
  <si>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</si>
  <si>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</si>
  <si>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</si>
  <si>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</si>
  <si>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</si>
  <si>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</si>
  <si>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</si>
  <si>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</si>
  <si>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</si>
  <si>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</si>
  <si>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</si>
  <si>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</si>
  <si>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</si>
  <si>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</si>
  <si>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</si>
  <si>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</si>
  <si>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</si>
  <si>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</si>
  <si>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</si>
  <si>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</si>
  <si>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</si>
  <si>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</si>
  <si>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</si>
  <si>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</si>
  <si>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</si>
  <si>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</si>
  <si>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</si>
  <si>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</si>
  <si>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</si>
  <si>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</si>
  <si>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</si>
  <si>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</si>
  <si>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</si>
  <si>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</si>
  <si>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</si>
  <si>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</si>
  <si>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</si>
  <si>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</si>
  <si>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</si>
  <si>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</si>
  <si>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</si>
  <si>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</si>
  <si>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</si>
  <si>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</si>
  <si>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</si>
  <si>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</si>
  <si>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</si>
  <si>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</si>
  <si>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</si>
  <si>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</si>
  <si>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</si>
  <si>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</si>
  <si>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</si>
  <si>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</si>
  <si>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</si>
  <si>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</si>
  <si>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</si>
  <si>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</si>
  <si>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</si>
  <si>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</si>
  <si>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</si>
  <si>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</si>
  <si>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</si>
  <si>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</si>
  <si>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</si>
  <si>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</si>
  <si>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</si>
  <si>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</si>
  <si>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</si>
  <si>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</si>
  <si>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</si>
  <si>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</si>
  <si>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</si>
  <si>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</si>
  <si>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</si>
  <si>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</si>
  <si>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</si>
  <si>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</si>
  <si>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</si>
  <si>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</si>
  <si>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</si>
  <si>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</si>
  <si>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</si>
  <si>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</si>
  <si>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</si>
  <si>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</si>
  <si>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</si>
  <si>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</si>
  <si>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</si>
  <si>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</si>
  <si>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</si>
  <si>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</si>
  <si>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</si>
  <si>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</si>
  <si>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</si>
  <si>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</si>
  <si>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</si>
  <si>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</si>
  <si>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</si>
  <si>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</si>
  <si>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</si>
  <si>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</si>
  <si>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</si>
  <si>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</si>
  <si>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</si>
  <si>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</si>
  <si>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</si>
  <si>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</si>
  <si>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</si>
  <si>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</si>
  <si>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</si>
  <si>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</si>
  <si>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</si>
  <si>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</si>
  <si>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</si>
  <si>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</si>
  <si>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</si>
  <si>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</si>
  <si>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</si>
  <si>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</si>
  <si>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</si>
  <si>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</si>
  <si>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</si>
  <si>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</si>
  <si>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</si>
  <si>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</si>
  <si>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</si>
  <si>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</si>
  <si>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</si>
  <si>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</si>
  <si>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</si>
  <si>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</si>
  <si>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</si>
  <si>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</si>
  <si>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</si>
  <si>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</si>
  <si>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</si>
  <si>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</si>
  <si>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</si>
  <si>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</si>
  <si>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</si>
  <si>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</si>
  <si>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</si>
  <si>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</si>
  <si>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</si>
  <si>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</si>
  <si>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</si>
  <si>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</si>
  <si>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</si>
  <si>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</si>
  <si>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</si>
  <si>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</si>
  <si>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</si>
  <si>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</si>
  <si>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</si>
  <si>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</si>
  <si>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</si>
  <si>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</si>
  <si>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</si>
  <si>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</si>
  <si>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</si>
  <si>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</si>
  <si>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</si>
  <si>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</si>
  <si>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</si>
  <si>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</si>
  <si>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</si>
  <si>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</si>
  <si>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</si>
  <si>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</si>
  <si>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</si>
  <si>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</si>
  <si>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</si>
  <si>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</si>
  <si>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</si>
  <si>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</si>
  <si>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</si>
  <si>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</si>
  <si>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</si>
  <si>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</si>
  <si>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</si>
  <si>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</si>
  <si>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</si>
  <si>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</si>
  <si>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</si>
  <si>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</si>
  <si>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</si>
  <si>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</si>
  <si>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</si>
  <si>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</si>
  <si>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</si>
  <si>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</si>
  <si>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</si>
  <si>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</si>
  <si>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</si>
  <si>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</si>
  <si>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</si>
  <si>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</si>
  <si>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</si>
  <si>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</si>
  <si>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</si>
  <si>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</si>
  <si>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</si>
  <si>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</si>
  <si>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</si>
  <si>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</si>
  <si>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</si>
  <si>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</si>
  <si>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</si>
  <si>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</si>
  <si>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</si>
  <si>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</si>
  <si>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</si>
  <si>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</si>
  <si>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</si>
  <si>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</si>
  <si>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</si>
  <si>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</si>
  <si>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</si>
  <si>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</si>
  <si>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</si>
  <si>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</si>
  <si>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</si>
  <si>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</si>
  <si>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</si>
  <si>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</si>
  <si>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</si>
  <si>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</si>
  <si>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</si>
  <si>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</si>
  <si>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</si>
  <si>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</si>
  <si>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</si>
  <si>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</si>
  <si>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</si>
  <si>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</si>
  <si>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</si>
  <si>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</si>
  <si>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</si>
  <si>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</si>
  <si>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</si>
  <si>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</si>
  <si>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</si>
  <si>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</si>
  <si>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</si>
  <si>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</si>
  <si>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</si>
  <si>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</si>
  <si>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</si>
  <si>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</si>
  <si>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</si>
  <si>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</si>
  <si>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</si>
  <si>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</si>
  <si>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</si>
  <si>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</si>
  <si>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</si>
  <si>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</si>
  <si>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</si>
  <si>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</si>
  <si>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</si>
  <si>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</si>
  <si>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</si>
  <si>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</si>
  <si>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</si>
  <si>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</si>
  <si>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</si>
  <si>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</si>
  <si>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</si>
  <si>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</si>
  <si>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</si>
  <si>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</si>
  <si>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</si>
  <si>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</si>
  <si>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</si>
  <si>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</si>
  <si>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</si>
  <si>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</si>
  <si>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</si>
  <si>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</si>
  <si>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</si>
  <si>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</si>
  <si>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</si>
  <si>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</si>
  <si>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</si>
  <si>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</si>
  <si>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</si>
  <si>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</si>
  <si>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</si>
  <si>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</si>
  <si>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</si>
  <si>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</si>
  <si>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</si>
  <si>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</si>
  <si>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</si>
  <si>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</si>
  <si>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</si>
  <si>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</si>
  <si>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</si>
  <si>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</si>
  <si>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</si>
  <si>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</si>
  <si>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</si>
  <si>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</si>
  <si>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</si>
  <si>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</si>
  <si>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</si>
  <si>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</si>
  <si>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</si>
  <si>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</si>
  <si>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</si>
  <si>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</si>
  <si>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</si>
  <si>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</si>
  <si>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</si>
  <si>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</si>
  <si>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</si>
  <si>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</si>
  <si>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</si>
  <si>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</si>
  <si>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</si>
  <si>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</si>
  <si>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</si>
  <si>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</si>
  <si>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</si>
  <si>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</si>
  <si>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</si>
  <si>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</si>
  <si>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</si>
  <si>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</si>
  <si>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</si>
  <si>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</si>
  <si>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</si>
  <si>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</si>
  <si>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</si>
  <si>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</si>
  <si>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</si>
  <si>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</si>
  <si>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</si>
  <si>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</si>
  <si>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</si>
  <si>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</si>
  <si>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</si>
  <si>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</si>
  <si>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</si>
  <si>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</si>
  <si>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</si>
  <si>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</si>
  <si>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</si>
  <si>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</si>
  <si>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</si>
  <si>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</si>
  <si>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</si>
  <si>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</si>
  <si>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</si>
  <si>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</si>
  <si>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</si>
  <si>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</si>
  <si>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</si>
  <si>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</si>
  <si>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</si>
  <si>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</si>
  <si>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</si>
  <si>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</si>
  <si>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</si>
  <si>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</si>
  <si>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</si>
  <si>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</si>
  <si>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</si>
  <si>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</si>
  <si>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</si>
  <si>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</si>
  <si>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</si>
  <si>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</si>
  <si>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</si>
  <si>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</si>
  <si>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</si>
  <si>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</si>
  <si>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</si>
  <si>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</si>
  <si>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</si>
  <si>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</si>
  <si>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</si>
  <si>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</si>
  <si>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</si>
  <si>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</si>
  <si>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</si>
  <si>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</si>
  <si>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</si>
  <si>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</si>
  <si>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</si>
  <si>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</si>
  <si>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</si>
  <si>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</si>
  <si>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</si>
  <si>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</si>
  <si>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</si>
  <si>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</si>
  <si>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</si>
  <si>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</si>
  <si>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</si>
  <si>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</si>
  <si>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</si>
  <si>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</si>
  <si>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</si>
  <si>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</si>
  <si>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</si>
  <si>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</si>
  <si>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</si>
  <si>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</si>
  <si>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</si>
  <si>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</si>
  <si>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</si>
  <si>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</si>
  <si>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</si>
  <si>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</si>
  <si>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</si>
  <si>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</si>
  <si>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</si>
  <si>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</si>
  <si>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</si>
  <si>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</si>
  <si>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</si>
  <si>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</si>
  <si>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</si>
  <si>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</si>
  <si>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</si>
  <si>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</si>
  <si>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</si>
  <si>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</si>
  <si>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</si>
  <si>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</si>
  <si>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</si>
  <si>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</si>
  <si>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</si>
  <si>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</si>
  <si>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</si>
  <si>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</si>
  <si>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</si>
  <si>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</si>
  <si>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</si>
  <si>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</si>
  <si>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</si>
  <si>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</si>
  <si>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</si>
  <si>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</si>
  <si>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</si>
  <si>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</si>
  <si>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</si>
  <si>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</si>
  <si>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</si>
  <si>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</si>
  <si>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</si>
  <si>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</si>
  <si>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</si>
  <si>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</si>
  <si>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</si>
  <si>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</si>
  <si>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</si>
  <si>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</si>
  <si>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</si>
  <si>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</si>
  <si>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</si>
  <si>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</si>
  <si>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</si>
  <si>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</si>
  <si>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</si>
  <si>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</si>
  <si>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</si>
  <si>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</si>
  <si>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</si>
  <si>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</si>
  <si>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</si>
  <si>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</si>
  <si>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</si>
  <si>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</si>
  <si>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</si>
  <si>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</si>
  <si>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</si>
  <si>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</si>
  <si>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</si>
  <si>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</si>
  <si>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</si>
  <si>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</si>
  <si>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</si>
  <si>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</si>
  <si>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</si>
  <si>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</si>
  <si>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</si>
  <si>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</si>
  <si>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</si>
  <si>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</si>
  <si>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</si>
  <si>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</si>
  <si>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</si>
  <si>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</si>
  <si>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</si>
  <si>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</si>
  <si>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</si>
  <si>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</si>
  <si>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</si>
  <si>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</si>
  <si>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</si>
  <si>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</si>
  <si>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</si>
  <si>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</si>
  <si>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</si>
  <si>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</si>
  <si>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</si>
  <si>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</si>
  <si>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</si>
  <si>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</si>
  <si>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</si>
  <si>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</si>
  <si>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</si>
  <si>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</si>
  <si>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</si>
  <si>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</si>
  <si>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</si>
  <si>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</si>
  <si>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</si>
  <si>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</si>
  <si>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</si>
  <si>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</si>
  <si>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</si>
  <si>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</si>
  <si>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</si>
  <si>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</si>
  <si>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</si>
  <si>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</si>
  <si>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</si>
  <si>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</si>
  <si>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</si>
  <si>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</si>
  <si>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</si>
  <si>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</si>
  <si>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</si>
  <si>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</si>
  <si>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</si>
  <si>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</si>
  <si>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</si>
  <si>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</si>
  <si>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</si>
  <si>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</si>
  <si>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</si>
  <si>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</si>
  <si>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</si>
  <si>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</si>
  <si>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</si>
  <si>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</si>
  <si>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</si>
  <si>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</si>
  <si>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</si>
  <si>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</si>
  <si>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</si>
  <si>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</si>
  <si>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</si>
  <si>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</si>
  <si>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</si>
  <si>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</si>
  <si>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</si>
  <si>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</si>
  <si>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</si>
  <si>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</si>
  <si>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</si>
  <si>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</si>
  <si>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</si>
  <si>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</si>
  <si>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</si>
  <si>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</si>
  <si>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</si>
  <si>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</si>
  <si>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</si>
  <si>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</si>
  <si>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</si>
  <si>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</si>
  <si>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</si>
  <si>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</si>
  <si>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</si>
  <si>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</si>
  <si>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</si>
  <si>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</si>
  <si>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</si>
  <si>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</si>
  <si>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</si>
  <si>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</si>
  <si>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</si>
  <si>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</si>
  <si>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</si>
  <si>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</si>
  <si>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</si>
  <si>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</si>
  <si>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</si>
  <si>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</si>
  <si>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</si>
  <si>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</si>
  <si>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</si>
  <si>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</si>
  <si>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</si>
  <si>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</si>
  <si>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</si>
  <si>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</si>
  <si>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</si>
  <si>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</si>
  <si>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</si>
  <si>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</si>
  <si>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</si>
  <si>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</si>
  <si>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</si>
  <si>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</si>
  <si>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</si>
  <si>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</si>
  <si>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</si>
  <si>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</si>
  <si>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</si>
  <si>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</si>
  <si>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</si>
  <si>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</si>
  <si>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</si>
  <si>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</si>
  <si>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</si>
  <si>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</si>
  <si>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</si>
  <si>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</si>
  <si>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</si>
  <si>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</si>
  <si>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</si>
  <si>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</si>
  <si>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</si>
  <si>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</si>
  <si>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</si>
  <si>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</si>
  <si>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</si>
  <si>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</si>
  <si>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</si>
  <si>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</si>
  <si>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</si>
  <si>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</si>
  <si>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</si>
  <si>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</si>
  <si>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</si>
  <si>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</si>
  <si>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</si>
  <si>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</si>
  <si>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</si>
  <si>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</si>
  <si>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</si>
  <si>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</si>
  <si>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</si>
  <si>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</si>
  <si>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</si>
  <si>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</si>
  <si>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</si>
  <si>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</si>
  <si>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</si>
  <si>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</si>
  <si>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</si>
  <si>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</si>
  <si>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</si>
  <si>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</si>
  <si>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</si>
  <si>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</si>
  <si>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</si>
  <si>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</si>
  <si>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</si>
  <si>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</si>
  <si>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</si>
  <si>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</si>
  <si>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</si>
  <si>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</si>
  <si>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</si>
  <si>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</si>
  <si>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</si>
  <si>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</si>
  <si>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</si>
  <si>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</si>
  <si>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</si>
  <si>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</si>
  <si>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</si>
  <si>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</si>
  <si>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</si>
  <si>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</si>
  <si>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</si>
  <si>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</si>
  <si>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</si>
  <si>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</si>
  <si>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</si>
  <si>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</si>
  <si>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</si>
  <si>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</si>
  <si>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</si>
  <si>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</si>
  <si>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</si>
  <si>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</si>
  <si>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</si>
  <si>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</si>
  <si>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</si>
  <si>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</si>
  <si>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</si>
  <si>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</si>
  <si>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</si>
  <si>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</si>
  <si>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</si>
  <si>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</si>
  <si>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</si>
  <si>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</si>
  <si>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</si>
  <si>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</si>
  <si>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</si>
  <si>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</si>
  <si>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</si>
  <si>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</si>
  <si>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</si>
  <si>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</si>
  <si>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</si>
  <si>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</si>
  <si>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</si>
  <si>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</si>
  <si>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</si>
  <si>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</si>
  <si>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</si>
  <si>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</si>
  <si>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</si>
  <si>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</si>
  <si>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</si>
  <si>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</si>
  <si>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</si>
  <si>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</si>
  <si>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</si>
  <si>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</si>
  <si>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</si>
  <si>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</si>
  <si>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</si>
  <si>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</si>
  <si>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</si>
  <si>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</si>
  <si>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</si>
  <si>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</si>
  <si>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</si>
  <si>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</si>
  <si>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</si>
  <si>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</si>
  <si>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</si>
  <si>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</si>
  <si>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</si>
  <si>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</si>
  <si>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</si>
  <si>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</si>
  <si>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</si>
  <si>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</si>
  <si>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</si>
  <si>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</si>
  <si>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</si>
  <si>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</si>
  <si>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</si>
  <si>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</si>
  <si>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</si>
  <si>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</si>
  <si>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</si>
  <si>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</si>
  <si>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</si>
  <si>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</si>
  <si>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</si>
  <si>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</si>
  <si>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</si>
  <si>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</si>
  <si>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</si>
  <si>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</si>
  <si>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</si>
  <si>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</si>
  <si>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</si>
  <si>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</si>
  <si>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</si>
  <si>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</si>
  <si>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</si>
  <si>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</si>
  <si>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</si>
  <si>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</si>
  <si>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</si>
  <si>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</si>
  <si>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</si>
  <si>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</si>
  <si>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</si>
  <si>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</si>
  <si>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</si>
  <si>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</si>
  <si>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</si>
  <si>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</si>
  <si>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</si>
  <si>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</si>
  <si>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</si>
  <si>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</si>
  <si>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</si>
  <si>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</si>
  <si>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</si>
  <si>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</si>
  <si>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</si>
  <si>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</si>
  <si>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</si>
  <si>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</si>
  <si>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</si>
  <si>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</si>
  <si>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</si>
  <si>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</si>
  <si>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</si>
  <si>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</si>
  <si>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</si>
  <si>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</si>
  <si>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</si>
  <si>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</si>
  <si>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</si>
  <si>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</si>
  <si>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</si>
  <si>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</si>
  <si>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</si>
  <si>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</si>
  <si>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</si>
  <si>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</si>
  <si>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</si>
  <si>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</si>
  <si>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</si>
  <si>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</si>
  <si>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</si>
  <si>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</si>
  <si>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</si>
  <si>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</si>
  <si>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</si>
  <si>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</si>
  <si>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</si>
  <si>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</si>
  <si>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</si>
  <si>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</si>
  <si>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</si>
  <si>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</si>
  <si>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</si>
  <si>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</si>
  <si>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</si>
  <si>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</si>
  <si>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</si>
  <si>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</si>
  <si>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</si>
  <si>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</si>
  <si>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</si>
  <si>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</si>
  <si>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</si>
  <si>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</si>
  <si>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</si>
  <si>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</si>
  <si>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</si>
  <si>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</si>
  <si>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</si>
  <si>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</si>
  <si>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</si>
  <si>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</si>
  <si>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</si>
  <si>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</si>
  <si>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</si>
  <si>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</si>
  <si>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</si>
  <si>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</si>
  <si>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</si>
  <si>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</si>
  <si>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</si>
  <si>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</si>
  <si>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</si>
  <si>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</si>
  <si>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</si>
  <si>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</si>
  <si>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</si>
  <si>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</si>
  <si>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</si>
  <si>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</si>
  <si>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</si>
  <si>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</si>
  <si>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</si>
  <si>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</si>
  <si>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</si>
  <si>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</si>
  <si>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</si>
  <si>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</si>
  <si>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</si>
  <si>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</si>
  <si>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</si>
  <si>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</si>
  <si>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</si>
  <si>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</si>
  <si>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</si>
  <si>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</si>
  <si>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</si>
  <si>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</si>
  <si>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</si>
  <si>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</si>
  <si>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</si>
  <si>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</si>
  <si>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</si>
  <si>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</si>
  <si>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</si>
  <si>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</si>
  <si>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</si>
  <si>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</si>
  <si>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</si>
  <si>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</si>
  <si>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</si>
  <si>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</si>
  <si>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</si>
  <si>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</si>
  <si>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</si>
  <si>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</si>
  <si>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</si>
  <si>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</si>
  <si>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</si>
  <si>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</si>
  <si>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</si>
  <si>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</si>
  <si>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</si>
  <si>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</si>
  <si>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</si>
  <si>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</si>
  <si>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</si>
  <si>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</si>
  <si>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</si>
  <si>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</si>
  <si>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</si>
  <si>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</si>
  <si>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</si>
  <si>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</si>
  <si>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</si>
  <si>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</si>
  <si>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</si>
  <si>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</si>
  <si>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</si>
  <si>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</si>
  <si>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</si>
  <si>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</si>
  <si>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</si>
  <si>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</si>
  <si>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</si>
  <si>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</si>
  <si>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</si>
  <si>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</si>
  <si>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</si>
  <si>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</si>
  <si>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</si>
  <si>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</si>
  <si>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</si>
  <si>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</si>
  <si>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</si>
  <si>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</si>
  <si>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</si>
  <si>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</si>
  <si>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</si>
  <si>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</si>
  <si>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</si>
  <si>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</si>
  <si>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</si>
  <si>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</si>
  <si>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</si>
  <si>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</si>
  <si>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</si>
  <si>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</si>
  <si>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</si>
  <si>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</si>
  <si>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</si>
  <si>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</si>
  <si>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</si>
  <si>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</si>
  <si>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</si>
  <si>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</si>
  <si>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</si>
  <si>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</si>
  <si>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</si>
  <si>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</si>
  <si>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</si>
  <si>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</si>
  <si>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</si>
  <si>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</si>
  <si>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</si>
  <si>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</si>
  <si>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</si>
  <si>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</si>
  <si>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</si>
  <si>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</si>
  <si>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</si>
  <si>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</si>
  <si>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</si>
  <si>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</si>
  <si>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</si>
  <si>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</si>
  <si>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</si>
  <si>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</si>
  <si>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</si>
  <si>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</si>
  <si>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</si>
  <si>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</si>
  <si>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</si>
  <si>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</si>
  <si>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</si>
  <si>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</si>
  <si>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</si>
  <si>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</si>
  <si>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</si>
  <si>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</si>
  <si>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</si>
  <si>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</si>
  <si>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</si>
  <si>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</si>
  <si>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</si>
  <si>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</si>
  <si>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</si>
  <si>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</si>
  <si>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</si>
  <si>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</si>
  <si>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</si>
  <si>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</si>
  <si>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</si>
  <si>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</si>
  <si>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</si>
  <si>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</si>
  <si>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</si>
  <si>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</si>
  <si>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</si>
  <si>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</si>
  <si>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</si>
  <si>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</si>
  <si>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</si>
  <si>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</si>
  <si>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</si>
  <si>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</si>
  <si>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</si>
  <si>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</si>
  <si>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</si>
  <si>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</si>
  <si>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</si>
  <si>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</si>
  <si>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</si>
  <si>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</si>
  <si>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</si>
  <si>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</si>
  <si>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</si>
  <si>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</si>
  <si>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</si>
  <si>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</si>
  <si>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</si>
  <si>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</si>
  <si>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</si>
  <si>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</si>
  <si>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</si>
  <si>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</si>
  <si>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</si>
  <si>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</si>
  <si>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</si>
  <si>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</si>
  <si>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</si>
  <si>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</si>
  <si>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</si>
  <si>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</si>
  <si>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</si>
  <si>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</si>
  <si>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</si>
  <si>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</si>
  <si>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</si>
  <si>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</si>
  <si>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</si>
  <si>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</si>
  <si>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</si>
  <si>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</si>
  <si>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</si>
  <si>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</si>
  <si>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</si>
  <si>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</si>
  <si>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</si>
  <si>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</si>
  <si>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</si>
  <si>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</si>
  <si>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</si>
  <si>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</si>
  <si>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</si>
  <si>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</si>
  <si>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</si>
  <si>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</si>
  <si>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</si>
  <si>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</si>
  <si>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</si>
  <si>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</si>
  <si>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</si>
  <si>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</si>
  <si>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</si>
  <si>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</si>
  <si>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</si>
  <si>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</si>
  <si>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</si>
  <si>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</si>
  <si>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</si>
  <si>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</si>
  <si>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</si>
  <si>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</si>
  <si>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</si>
  <si>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</si>
  <si>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</si>
  <si>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</si>
  <si>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</si>
  <si>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</si>
  <si>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</si>
  <si>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</si>
  <si>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</si>
  <si>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</si>
  <si>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</si>
  <si>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</si>
  <si>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</si>
  <si>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</si>
  <si>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</si>
  <si>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</si>
  <si>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</si>
  <si>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</si>
  <si>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</si>
  <si>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</si>
  <si>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</si>
  <si>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</si>
  <si>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</si>
  <si>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</si>
  <si>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</si>
  <si>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</si>
  <si>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</si>
  <si>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</si>
  <si>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</si>
  <si>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</si>
  <si>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</si>
  <si>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</si>
  <si>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</si>
  <si>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</si>
  <si>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</si>
  <si>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</si>
  <si>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</si>
  <si>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</si>
  <si>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</si>
  <si>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</si>
  <si>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</si>
  <si>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</si>
  <si>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</si>
  <si>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</si>
  <si>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</si>
  <si>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</si>
  <si>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</si>
  <si>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</si>
  <si>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</si>
  <si>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</si>
  <si>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</si>
  <si>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</si>
  <si>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</si>
  <si>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</si>
  <si>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</si>
  <si>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</si>
  <si>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</si>
  <si>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</si>
  <si>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</si>
  <si>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</si>
  <si>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</si>
  <si>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</si>
  <si>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</si>
  <si>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</si>
  <si>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</si>
  <si>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</si>
  <si>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</si>
  <si>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</si>
  <si>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</si>
  <si>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</si>
  <si>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</si>
  <si>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</si>
  <si>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</si>
  <si>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</si>
  <si>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</si>
  <si>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</si>
  <si>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</si>
  <si>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</si>
  <si>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</si>
  <si>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</si>
  <si>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</si>
  <si>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</si>
  <si>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</si>
  <si>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</si>
  <si>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</si>
  <si>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</si>
  <si>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</si>
  <si>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</si>
  <si>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</si>
  <si>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</si>
  <si>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</si>
  <si>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</si>
  <si>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</si>
  <si>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</si>
  <si>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</si>
  <si>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</si>
  <si>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</si>
  <si>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</si>
  <si>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</si>
  <si>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</si>
  <si>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</si>
  <si>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</si>
  <si>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</si>
  <si>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</si>
  <si>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</si>
  <si>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</si>
  <si>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</si>
  <si>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</si>
  <si>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</si>
  <si>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</si>
  <si>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</si>
  <si>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</si>
  <si>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</si>
  <si>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</si>
  <si>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</si>
  <si>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</si>
  <si>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</si>
  <si>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</si>
  <si>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</si>
  <si>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</si>
  <si>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</si>
  <si>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</si>
  <si>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</si>
  <si>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</si>
  <si>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</si>
  <si>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</si>
  <si>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</si>
  <si>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</si>
  <si>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</si>
  <si>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</si>
  <si>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</si>
  <si>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</si>
  <si>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</si>
  <si>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</si>
  <si>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</si>
  <si>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</si>
  <si>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</si>
  <si>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</si>
  <si>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</si>
  <si>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</si>
  <si>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</si>
  <si>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</si>
  <si>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</si>
  <si>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</si>
  <si>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</si>
  <si>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</si>
  <si>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</si>
  <si>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</si>
  <si>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</si>
  <si>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</si>
  <si>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</si>
  <si>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</si>
  <si>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</si>
  <si>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</si>
  <si>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</si>
  <si>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</si>
  <si>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</si>
  <si>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</si>
  <si>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</si>
  <si>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</si>
  <si>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</si>
  <si>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</si>
  <si>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</si>
  <si>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</si>
  <si>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</si>
  <si>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</si>
  <si>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</si>
  <si>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</si>
  <si>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</si>
  <si>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</si>
  <si>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</si>
  <si>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</si>
  <si>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</si>
  <si>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</si>
  <si>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</si>
  <si>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</si>
  <si>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</si>
  <si>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</si>
  <si>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</si>
  <si>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</si>
  <si>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</si>
  <si>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</si>
  <si>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</si>
  <si>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</si>
  <si>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</si>
  <si>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</si>
  <si>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</si>
  <si>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</si>
  <si>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</si>
  <si>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</si>
  <si>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</si>
  <si>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</si>
  <si>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</si>
  <si>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</si>
  <si>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</si>
  <si>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</si>
  <si>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</si>
  <si>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</si>
  <si>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</si>
  <si>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</si>
  <si>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</si>
  <si>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</si>
  <si>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</si>
  <si>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</si>
  <si>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</si>
  <si>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</si>
  <si>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</si>
  <si>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</si>
  <si>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</si>
  <si>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</si>
  <si>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</si>
  <si>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</si>
  <si>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</si>
  <si>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</si>
  <si>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</si>
  <si>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</si>
  <si>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</si>
  <si>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</si>
  <si>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</si>
  <si>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</si>
  <si>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</si>
  <si>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</si>
  <si>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</si>
  <si>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</si>
  <si>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</si>
  <si>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</si>
  <si>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</si>
  <si>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</si>
  <si>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</si>
  <si>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</si>
  <si>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</si>
  <si>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</si>
  <si>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</si>
  <si>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</si>
  <si>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</si>
  <si>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</si>
  <si>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</si>
  <si>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</si>
  <si>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</si>
  <si>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</si>
  <si>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</si>
  <si>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</si>
  <si>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</si>
  <si>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</si>
  <si>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</si>
  <si>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</si>
  <si>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</si>
  <si>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</si>
  <si>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</si>
  <si>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</si>
  <si>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</si>
  <si>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</si>
  <si>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</si>
  <si>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</si>
  <si>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</si>
  <si>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</si>
  <si>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</si>
  <si>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</si>
  <si>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</si>
  <si>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</si>
  <si>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</si>
  <si>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</si>
  <si>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</si>
  <si>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</si>
  <si>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</si>
  <si>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</si>
  <si>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</si>
  <si>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</si>
  <si>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</si>
  <si>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</si>
  <si>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</si>
  <si>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</si>
  <si>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</si>
  <si>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</si>
  <si>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</si>
  <si>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</si>
  <si>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</si>
  <si>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</si>
  <si>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</si>
  <si>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</si>
  <si>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</si>
  <si>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</si>
  <si>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</si>
  <si>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</si>
  <si>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</si>
  <si>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</si>
  <si>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</si>
  <si>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</si>
  <si>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</si>
  <si>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</si>
  <si>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</si>
  <si>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</si>
  <si>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</si>
  <si>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</si>
  <si>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</si>
  <si>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</si>
  <si>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</si>
  <si>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</si>
  <si>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</si>
  <si>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</si>
  <si>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</si>
  <si>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</si>
  <si>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</si>
  <si>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</si>
  <si>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</si>
  <si>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</si>
  <si>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</si>
  <si>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</si>
  <si>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</si>
  <si>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</si>
  <si>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</si>
  <si>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</si>
  <si>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</si>
  <si>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</si>
  <si>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</si>
  <si>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</si>
  <si>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</si>
  <si>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</si>
  <si>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</si>
  <si>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</si>
  <si>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</si>
  <si>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</si>
  <si>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</si>
  <si>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</si>
  <si>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</si>
  <si>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</si>
  <si>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</si>
  <si>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</si>
  <si>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</si>
  <si>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</si>
  <si>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</si>
  <si>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</si>
  <si>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</si>
  <si>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</si>
  <si>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</si>
  <si>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</si>
  <si>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</si>
  <si>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</si>
  <si>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</si>
  <si>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</si>
  <si>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</si>
  <si>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</si>
  <si>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</si>
  <si>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</si>
  <si>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</si>
  <si>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</si>
  <si>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</si>
  <si>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</si>
  <si>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</si>
  <si>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</si>
  <si>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</si>
  <si>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</si>
  <si>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</si>
  <si>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</si>
  <si>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</si>
  <si>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</si>
  <si>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</si>
  <si>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</si>
  <si>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</si>
  <si>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</si>
  <si>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</si>
  <si>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</si>
  <si>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</si>
  <si>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</si>
  <si>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</si>
  <si>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</si>
  <si>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</si>
  <si>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</si>
  <si>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</si>
  <si>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</si>
  <si>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</si>
  <si>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</si>
  <si>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</si>
  <si>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</si>
  <si>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</si>
  <si>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</si>
  <si>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</si>
  <si>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</si>
  <si>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</si>
  <si>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</si>
  <si>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</si>
  <si>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</si>
  <si>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</si>
  <si>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</si>
  <si>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</si>
  <si>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</si>
  <si>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</si>
  <si>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</si>
  <si>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</si>
  <si>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</si>
  <si>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</si>
  <si>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</si>
  <si>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</si>
  <si>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</si>
  <si>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</si>
  <si>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</si>
  <si>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</si>
  <si>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</si>
  <si>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</si>
  <si>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</si>
  <si>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</si>
  <si>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</si>
  <si>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</si>
  <si>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</si>
  <si>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</si>
  <si>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</si>
  <si>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</si>
  <si>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</si>
  <si>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</si>
  <si>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</si>
  <si>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</si>
  <si>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</si>
  <si>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</si>
  <si>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</si>
  <si>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</si>
  <si>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</si>
  <si>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</si>
  <si>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</si>
  <si>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</si>
  <si>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</si>
  <si>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</si>
  <si>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</si>
  <si>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</si>
  <si>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</si>
  <si>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</si>
  <si>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</si>
  <si>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</si>
  <si>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</si>
  <si>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</si>
  <si>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</si>
  <si>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</si>
  <si>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</si>
  <si>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</si>
  <si>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</si>
  <si>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</si>
  <si>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</si>
  <si>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</si>
  <si>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</si>
  <si>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</si>
  <si>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</si>
  <si>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</si>
  <si>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</si>
  <si>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</si>
  <si>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</si>
  <si>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</si>
  <si>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</si>
  <si>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</si>
  <si>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</si>
  <si>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</si>
  <si>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</si>
  <si>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</si>
  <si>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</si>
  <si>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</si>
  <si>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</si>
  <si>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</si>
  <si>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</si>
  <si>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</si>
  <si>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</si>
  <si>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</si>
  <si>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</si>
  <si>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</si>
  <si>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</si>
  <si>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</si>
  <si>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</si>
  <si>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</si>
  <si>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</si>
  <si>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</si>
  <si>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</si>
  <si>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</si>
  <si>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</si>
  <si>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</si>
  <si>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</si>
  <si>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</si>
  <si>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</si>
  <si>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</si>
  <si>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</si>
  <si>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</si>
  <si>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</si>
  <si>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</si>
  <si>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</si>
  <si>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</si>
  <si>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</si>
  <si>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</si>
  <si>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</si>
  <si>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</si>
  <si>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</si>
  <si>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</si>
  <si>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</si>
  <si>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</si>
  <si>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</si>
  <si>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</si>
  <si>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</si>
  <si>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</si>
  <si>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</si>
  <si>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</si>
  <si>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</si>
  <si>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</si>
  <si>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</si>
  <si>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</si>
  <si>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</si>
  <si>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</si>
  <si>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</si>
  <si>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</si>
  <si>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</si>
  <si>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</si>
  <si>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</si>
  <si>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</si>
  <si>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</si>
  <si>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</si>
  <si>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</si>
  <si>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</si>
  <si>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</si>
  <si>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</si>
  <si>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</si>
  <si>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</si>
  <si>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</si>
  <si>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</si>
  <si>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</si>
  <si>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</si>
  <si>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</si>
  <si>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</si>
  <si>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</si>
  <si>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</si>
  <si>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</si>
  <si>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</si>
  <si>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</si>
  <si>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</si>
  <si>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</si>
  <si>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</si>
  <si>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</si>
  <si>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</si>
  <si>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</si>
  <si>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</si>
  <si>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</si>
  <si>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</si>
  <si>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</si>
  <si>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</si>
  <si>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</si>
  <si>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</si>
  <si>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</si>
  <si>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</si>
  <si>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</si>
  <si>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</si>
  <si>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</si>
  <si>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</si>
  <si>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</si>
  <si>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</si>
  <si>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</si>
  <si>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</si>
  <si>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</si>
  <si>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</si>
  <si>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</si>
  <si>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</si>
  <si>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</si>
  <si>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</si>
  <si>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</si>
  <si>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</si>
  <si>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</si>
  <si>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</si>
  <si>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</si>
  <si>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</si>
  <si>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</si>
  <si>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</si>
  <si>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</si>
  <si>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</si>
  <si>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</si>
  <si>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</si>
  <si>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</si>
  <si>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</si>
  <si>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</si>
  <si>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</si>
  <si>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</si>
  <si>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</si>
  <si>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</si>
  <si>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</si>
  <si>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</si>
  <si>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</si>
  <si>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</si>
  <si>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</si>
  <si>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</si>
  <si>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</si>
  <si>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</si>
  <si>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</si>
  <si>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</si>
  <si>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</si>
  <si>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</si>
  <si>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</si>
  <si>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</si>
  <si>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</si>
  <si>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</si>
  <si>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</si>
  <si>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</si>
  <si>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</si>
  <si>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</si>
  <si>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</si>
  <si>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</si>
  <si>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</si>
  <si>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</si>
  <si>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</si>
  <si>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</si>
  <si>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</si>
  <si>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</si>
  <si>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</si>
  <si>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</si>
  <si>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</si>
  <si>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</si>
  <si>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</si>
  <si>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</si>
  <si>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</si>
  <si>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</si>
  <si>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</si>
  <si>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</si>
  <si>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</si>
  <si>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</si>
  <si>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</si>
  <si>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</si>
  <si>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</si>
  <si>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</si>
  <si>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</si>
  <si>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</si>
  <si>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</si>
  <si>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</si>
  <si>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</si>
  <si>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</si>
  <si>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</si>
  <si>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</si>
  <si>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</si>
  <si>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</si>
  <si>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</si>
  <si>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</si>
  <si>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</si>
  <si>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</si>
  <si>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</si>
  <si>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</si>
  <si>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</si>
  <si>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</si>
  <si>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</si>
  <si>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</si>
  <si>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</si>
  <si>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</si>
  <si>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</si>
  <si>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</si>
  <si>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</si>
  <si>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</si>
  <si>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</si>
  <si>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</si>
  <si>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</si>
  <si>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</si>
  <si>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</si>
  <si>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</si>
  <si>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</si>
  <si>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</si>
  <si>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</si>
  <si>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</si>
  <si>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</si>
  <si>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</si>
  <si>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</si>
  <si>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</si>
  <si>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</si>
  <si>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</si>
  <si>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</si>
  <si>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</si>
  <si>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</si>
  <si>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</si>
  <si>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</si>
  <si>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</si>
  <si>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</si>
  <si>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</si>
  <si>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</si>
  <si>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</si>
  <si>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</si>
  <si>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</si>
  <si>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</si>
  <si>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</si>
  <si>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</si>
  <si>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</si>
  <si>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</si>
  <si>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</si>
  <si>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</si>
  <si>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</si>
  <si>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</si>
  <si>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</si>
  <si>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</si>
  <si>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</si>
  <si>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</si>
  <si>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</si>
  <si>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</si>
  <si>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</si>
  <si>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</si>
  <si>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</si>
  <si>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</si>
  <si>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</si>
  <si>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</si>
  <si>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</si>
  <si>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</si>
  <si>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</si>
  <si>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</si>
  <si>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</si>
  <si>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</si>
  <si>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</si>
  <si>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</si>
  <si>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</si>
  <si>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</si>
  <si>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</si>
  <si>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</si>
  <si>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</si>
  <si>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</si>
  <si>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</si>
  <si>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</si>
  <si>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</si>
  <si>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</si>
  <si>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</si>
  <si>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</si>
  <si>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</si>
  <si>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</si>
  <si>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</si>
  <si>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</si>
  <si>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</si>
  <si>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</si>
  <si>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</si>
  <si>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</si>
  <si>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</si>
  <si>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</si>
  <si>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</si>
  <si>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</si>
  <si>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</si>
  <si>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</si>
  <si>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</si>
  <si>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</si>
  <si>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</si>
  <si>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</si>
  <si>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</si>
  <si>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</si>
  <si>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</si>
  <si>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</si>
  <si>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</si>
  <si>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</si>
  <si>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</si>
  <si>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</si>
  <si>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</si>
  <si>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</si>
  <si>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</si>
  <si>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</si>
  <si>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</si>
  <si>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</si>
  <si>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</si>
  <si>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</si>
  <si>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</si>
  <si>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</si>
  <si>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</si>
  <si>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</si>
  <si>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</si>
  <si>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</si>
  <si>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</si>
  <si>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</si>
  <si>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</si>
  <si>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</si>
  <si>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</si>
  <si>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</si>
  <si>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</si>
  <si>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</si>
  <si>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</si>
  <si>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</si>
  <si>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</si>
  <si>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</si>
  <si>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</si>
  <si>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</si>
  <si>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</si>
  <si>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</si>
  <si>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</si>
  <si>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</si>
  <si>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</si>
  <si>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</si>
  <si>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</si>
  <si>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</si>
  <si>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</si>
  <si>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</si>
  <si>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</si>
  <si>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</si>
  <si>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</si>
  <si>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</si>
  <si>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</si>
  <si>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</si>
  <si>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</si>
  <si>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</si>
  <si>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</si>
  <si>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</si>
  <si>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</si>
  <si>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</si>
  <si>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</si>
  <si>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</si>
  <si>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</si>
  <si>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</si>
  <si>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</si>
  <si>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</si>
  <si>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</si>
  <si>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</si>
  <si>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</si>
  <si>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</si>
  <si>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</si>
  <si>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</si>
  <si>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</si>
  <si>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</si>
  <si>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</si>
  <si>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</si>
  <si>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</si>
  <si>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</si>
  <si>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</si>
  <si>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</si>
  <si>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</si>
  <si>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</si>
  <si>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</si>
  <si>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</si>
  <si>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</si>
  <si>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</si>
  <si>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</si>
  <si>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</si>
  <si>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</si>
  <si>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</si>
  <si>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</si>
  <si>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</si>
  <si>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</si>
  <si>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</si>
  <si>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</si>
  <si>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</si>
  <si>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</si>
  <si>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</si>
  <si>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</si>
  <si>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</si>
  <si>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</si>
  <si>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</si>
  <si>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</si>
  <si>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</si>
  <si>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</si>
  <si>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</si>
  <si>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</si>
  <si>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</si>
  <si>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</si>
  <si>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</si>
  <si>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</si>
  <si>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</si>
  <si>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</si>
  <si>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</si>
  <si>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</si>
  <si>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</si>
  <si>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</si>
  <si>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</si>
  <si>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</si>
  <si>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</si>
  <si>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</si>
  <si>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</si>
  <si>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</si>
  <si>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</si>
  <si>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</si>
  <si>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</si>
  <si>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</si>
  <si>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</si>
  <si>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</si>
  <si>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</si>
  <si>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</si>
  <si>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</si>
  <si>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</si>
  <si>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</si>
  <si>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</si>
  <si>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</si>
  <si>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</si>
  <si>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</si>
  <si>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</si>
  <si>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</si>
  <si>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</si>
  <si>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</si>
  <si>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</si>
  <si>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</si>
  <si>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</si>
  <si>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</si>
  <si>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</si>
  <si>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</si>
  <si>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</si>
  <si>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</si>
  <si>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</si>
  <si>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</si>
  <si>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</si>
  <si>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</si>
  <si>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</si>
  <si>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</si>
  <si>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</si>
  <si>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</si>
  <si>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</si>
  <si>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</si>
  <si>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</si>
  <si>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</si>
  <si>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</si>
  <si>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</si>
  <si>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</si>
  <si>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</si>
  <si>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</si>
  <si>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</si>
  <si>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</si>
  <si>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</si>
  <si>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</si>
  <si>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</si>
  <si>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</si>
  <si>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</si>
  <si>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</si>
  <si>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</si>
  <si>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</si>
  <si>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</si>
  <si>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</si>
  <si>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</si>
  <si>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</si>
  <si>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</si>
  <si>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</si>
  <si>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</si>
  <si>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</si>
  <si>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</si>
  <si>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</si>
  <si>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</si>
  <si>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</si>
  <si>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</si>
  <si>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</si>
  <si>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</si>
  <si>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</si>
  <si>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</si>
  <si>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</si>
  <si>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</si>
  <si>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</si>
  <si>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</si>
  <si>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</si>
  <si>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</si>
  <si>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</si>
  <si>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</si>
  <si>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</si>
  <si>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</si>
  <si>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</si>
  <si>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</si>
  <si>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</si>
  <si>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</si>
  <si>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</si>
  <si>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</si>
  <si>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</si>
  <si>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</si>
  <si>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</si>
  <si>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</si>
  <si>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</si>
  <si>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</si>
  <si>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</si>
  <si>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</si>
  <si>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</si>
  <si>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</si>
  <si>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</si>
  <si>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</si>
  <si>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</si>
  <si>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</si>
  <si>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</si>
  <si>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</si>
  <si>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</si>
  <si>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</si>
  <si>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</si>
  <si>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</si>
  <si>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</si>
  <si>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</si>
  <si>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</si>
  <si>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</si>
  <si>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</si>
  <si>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</si>
  <si>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</si>
  <si>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</si>
  <si>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</si>
  <si>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</si>
  <si>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</si>
  <si>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</si>
  <si>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</si>
  <si>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</si>
  <si>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</si>
  <si>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</si>
  <si>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</si>
  <si>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</si>
  <si>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</si>
  <si>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</si>
  <si>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</si>
  <si>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</si>
  <si>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</si>
  <si>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</si>
  <si>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</si>
  <si>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</si>
  <si>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</si>
  <si>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</si>
  <si>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</si>
  <si>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</si>
  <si>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</si>
  <si>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</si>
  <si>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</si>
  <si>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</si>
  <si>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</si>
  <si>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</si>
  <si>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</si>
  <si>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</si>
  <si>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</si>
  <si>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</si>
  <si>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</si>
  <si>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</si>
  <si>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</si>
  <si>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</si>
  <si>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</si>
  <si>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</si>
  <si>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</si>
  <si>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</si>
  <si>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</si>
  <si>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</si>
  <si>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</si>
  <si>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</si>
  <si>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</si>
  <si>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</si>
  <si>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</si>
  <si>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</si>
  <si>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</si>
  <si>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</si>
  <si>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</si>
  <si>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</si>
  <si>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</si>
  <si>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</si>
  <si>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</si>
  <si>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</si>
  <si>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</si>
  <si>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</si>
  <si>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</si>
  <si>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</si>
  <si>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</si>
  <si>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</si>
  <si>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</si>
  <si>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</si>
  <si>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</si>
  <si>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</si>
  <si>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</si>
  <si>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</si>
  <si>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</si>
  <si>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</si>
  <si>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</si>
  <si>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</si>
  <si>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</si>
  <si>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</si>
  <si>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</si>
  <si>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</si>
  <si>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</si>
  <si>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</si>
  <si>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</si>
  <si>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</si>
  <si>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</si>
  <si>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</si>
  <si>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</si>
  <si>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</si>
  <si>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</si>
  <si>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</si>
  <si>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</si>
  <si>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</si>
  <si>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</si>
  <si>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</si>
  <si>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</si>
  <si>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</si>
  <si>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</si>
  <si>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</si>
  <si>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</si>
  <si>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</si>
  <si>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</si>
  <si>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</si>
  <si>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</si>
  <si>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</si>
  <si>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</si>
  <si>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</si>
  <si>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</si>
  <si>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</si>
  <si>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</si>
  <si>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</si>
  <si>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</si>
  <si>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</si>
  <si>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</si>
  <si>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</si>
  <si>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</si>
  <si>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</si>
  <si>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</si>
  <si>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</si>
  <si>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</si>
  <si>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</si>
  <si>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</si>
  <si>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</si>
  <si>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</si>
  <si>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</si>
  <si>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</si>
  <si>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</si>
  <si>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</si>
  <si>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</si>
  <si>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</si>
  <si>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</si>
  <si>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</si>
  <si>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</si>
  <si>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</si>
  <si>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</si>
  <si>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</si>
  <si>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</si>
  <si>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</si>
  <si>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</si>
  <si>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</si>
  <si>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</si>
  <si>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</si>
  <si>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</si>
  <si>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</si>
  <si>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</si>
  <si>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</si>
  <si>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</si>
  <si>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</si>
  <si>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</si>
  <si>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</si>
  <si>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</si>
  <si>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</si>
  <si>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</si>
  <si>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</si>
  <si>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</si>
  <si>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</si>
  <si>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</si>
  <si>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</si>
  <si>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</si>
  <si>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</si>
  <si>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</si>
  <si>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</si>
  <si>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</si>
  <si>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</si>
  <si>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</si>
  <si>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</si>
  <si>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</si>
  <si>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</si>
  <si>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</si>
  <si>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</si>
  <si>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</si>
  <si>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</si>
  <si>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</si>
  <si>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</si>
  <si>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</si>
  <si>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</si>
  <si>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</si>
  <si>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</si>
  <si>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</si>
  <si>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</si>
  <si>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</si>
  <si>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</si>
  <si>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</si>
  <si>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</si>
  <si>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</si>
  <si>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</si>
  <si>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</si>
  <si>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</si>
  <si>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</si>
  <si>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</si>
  <si>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</si>
  <si>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</si>
  <si>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</si>
  <si>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</si>
  <si>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</si>
  <si>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</si>
  <si>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</si>
  <si>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</si>
  <si>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</si>
  <si>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</si>
  <si>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</si>
  <si>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</si>
  <si>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</si>
  <si>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</si>
  <si>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</si>
  <si>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</si>
  <si>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</si>
  <si>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</si>
  <si>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</si>
  <si>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</si>
  <si>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</si>
  <si>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</si>
  <si>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</si>
  <si>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</si>
  <si>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</si>
  <si>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</si>
  <si>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</si>
  <si>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</si>
  <si>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</si>
  <si>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</si>
  <si>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</si>
  <si>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</si>
  <si>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</si>
  <si>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</si>
  <si>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</si>
  <si>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</si>
  <si>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</si>
  <si>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</si>
  <si>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</si>
  <si>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</si>
  <si>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</si>
  <si>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</si>
  <si>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</si>
  <si>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</si>
  <si>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</si>
  <si>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</si>
  <si>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</si>
  <si>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</si>
  <si>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</si>
  <si>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</si>
  <si>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</si>
  <si>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</si>
  <si>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</si>
  <si>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</si>
  <si>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</si>
  <si>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</si>
  <si>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</si>
  <si>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</si>
  <si>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</si>
  <si>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</si>
  <si>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</si>
  <si>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</si>
  <si>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</si>
  <si>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</si>
  <si>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</si>
  <si>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</si>
  <si>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</si>
  <si>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</si>
  <si>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</si>
  <si>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</si>
  <si>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</si>
  <si>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</si>
  <si>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</si>
  <si>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</si>
  <si>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</si>
  <si>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</si>
  <si>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</si>
  <si>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</si>
  <si>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</si>
  <si>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</si>
  <si>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</si>
  <si>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</si>
  <si>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</si>
  <si>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</si>
  <si>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</si>
  <si>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</si>
  <si>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</si>
  <si>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</si>
  <si>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</si>
  <si>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</si>
  <si>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</si>
  <si>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</si>
  <si>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</si>
  <si>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</si>
  <si>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</si>
  <si>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</si>
  <si>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</si>
  <si>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</si>
  <si>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</si>
  <si>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</si>
  <si>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</si>
  <si>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</si>
  <si>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</si>
  <si>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</si>
  <si>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</si>
  <si>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</si>
  <si>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</si>
  <si>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</si>
  <si>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</si>
  <si>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</si>
  <si>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</si>
  <si>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</si>
  <si>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</si>
  <si>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</si>
  <si>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</si>
  <si>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</si>
  <si>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</si>
  <si>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</si>
  <si>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</si>
  <si>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</si>
  <si>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</si>
  <si>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</si>
  <si>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</si>
  <si>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</si>
  <si>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</si>
  <si>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</si>
  <si>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</si>
  <si>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</si>
  <si>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</si>
  <si>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</si>
  <si>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</si>
  <si>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</si>
  <si>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</si>
  <si>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</si>
  <si>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</si>
  <si>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</si>
  <si>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</si>
  <si>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</si>
  <si>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</si>
  <si>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</si>
  <si>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</si>
  <si>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</si>
  <si>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</si>
  <si>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</si>
  <si>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</si>
  <si>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</si>
  <si>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</si>
  <si>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</si>
  <si>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</si>
  <si>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</si>
  <si>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</si>
  <si>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</si>
  <si>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</si>
  <si>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</si>
  <si>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</si>
  <si>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</si>
  <si>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</si>
  <si>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</si>
  <si>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</si>
  <si>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</si>
  <si>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</si>
  <si>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</si>
  <si>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</si>
  <si>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</si>
  <si>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</si>
  <si>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</si>
  <si>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</si>
  <si>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</si>
  <si>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</si>
  <si>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</si>
  <si>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</si>
  <si>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</si>
  <si>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</si>
  <si>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</si>
  <si>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</si>
  <si>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</si>
  <si>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</si>
  <si>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</si>
  <si>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</si>
  <si>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</si>
  <si>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</si>
  <si>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</si>
  <si>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</si>
  <si>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</si>
  <si>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</si>
  <si>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</si>
  <si>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</si>
  <si>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</si>
  <si>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</si>
  <si>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</si>
  <si>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</si>
  <si>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</si>
  <si>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</si>
  <si>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</si>
  <si>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</si>
  <si>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</si>
  <si>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</si>
  <si>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</si>
  <si>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</si>
  <si>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</si>
  <si>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</si>
  <si>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</si>
  <si>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</si>
  <si>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</si>
  <si>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</si>
  <si>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</si>
  <si>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</si>
  <si>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</si>
  <si>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</si>
  <si>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</si>
  <si>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</si>
  <si>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</si>
  <si>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</si>
  <si>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</si>
  <si>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</si>
  <si>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</si>
  <si>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</si>
  <si>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</si>
  <si>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</si>
  <si>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</si>
  <si>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</si>
  <si>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</si>
  <si>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</si>
  <si>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</si>
  <si>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</si>
  <si>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</si>
  <si>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</si>
  <si>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</si>
  <si>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</si>
  <si>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</si>
  <si>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</si>
  <si>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</si>
  <si>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</si>
  <si>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</si>
  <si>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</si>
  <si>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</si>
  <si>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</si>
  <si>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</si>
  <si>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</si>
  <si>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</si>
  <si>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</si>
  <si>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</si>
  <si>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</si>
  <si>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</si>
  <si>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</si>
  <si>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</si>
  <si>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</si>
  <si>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</si>
  <si>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</si>
  <si>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</si>
  <si>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</si>
  <si>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</si>
  <si>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</si>
  <si>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</si>
  <si>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</si>
  <si>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</si>
  <si>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</si>
  <si>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</si>
  <si>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</si>
  <si>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</si>
  <si>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</si>
  <si>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</si>
  <si>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</si>
  <si>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</si>
  <si>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</si>
  <si>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</si>
  <si>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</si>
  <si>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</si>
  <si>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</si>
  <si>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</si>
  <si>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</si>
  <si>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</si>
  <si>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</si>
  <si>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</si>
  <si>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</si>
  <si>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</si>
  <si>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</si>
  <si>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</si>
  <si>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</si>
  <si>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</si>
  <si>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</si>
  <si>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</si>
  <si>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</si>
  <si>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</si>
  <si>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</si>
  <si>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</si>
  <si>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</si>
  <si>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</si>
  <si>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</si>
  <si>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</si>
  <si>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</si>
  <si>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</si>
  <si>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</si>
  <si>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</si>
  <si>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</si>
  <si>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</si>
  <si>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</si>
  <si>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</si>
  <si>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</si>
  <si>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</si>
  <si>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</si>
  <si>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</si>
  <si>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</si>
  <si>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</si>
  <si>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</si>
  <si>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</si>
  <si>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</si>
  <si>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</si>
  <si>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</si>
  <si>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</si>
  <si>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</si>
  <si>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</si>
  <si>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</si>
  <si>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</si>
  <si>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</si>
  <si>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</si>
  <si>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</si>
  <si>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</si>
  <si>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</si>
  <si>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</si>
  <si>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</si>
  <si>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</si>
  <si>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</si>
  <si>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</si>
  <si>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</si>
  <si>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</si>
  <si>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</si>
  <si>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</si>
  <si>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</si>
  <si>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</si>
  <si>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</si>
  <si>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</si>
  <si>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</si>
  <si>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</si>
  <si>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</si>
  <si>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</si>
  <si>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</si>
  <si>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</si>
  <si>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</si>
  <si>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</si>
  <si>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</si>
  <si>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</si>
  <si>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</si>
  <si>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</si>
  <si>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</si>
  <si>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</si>
  <si>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</si>
  <si>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</si>
  <si>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</si>
  <si>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</si>
  <si>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</si>
  <si>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</si>
  <si>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</si>
  <si>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</si>
  <si>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</si>
  <si>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</si>
  <si>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</si>
  <si>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</si>
  <si>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</si>
  <si>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</si>
  <si>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</si>
  <si>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</si>
  <si>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</si>
  <si>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</si>
  <si>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</si>
  <si>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</si>
  <si>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</si>
  <si>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</si>
  <si>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</si>
  <si>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</si>
  <si>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</si>
  <si>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</si>
  <si>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</si>
  <si>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</si>
  <si>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</si>
  <si>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</si>
  <si>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</si>
  <si>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</si>
  <si>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</si>
  <si>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</si>
  <si>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</si>
  <si>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</si>
  <si>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</si>
  <si>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</si>
  <si>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</si>
  <si>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</si>
  <si>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</si>
  <si>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</si>
  <si>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</si>
  <si>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</si>
  <si>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</si>
  <si>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</si>
  <si>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</si>
  <si>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</si>
  <si>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</si>
  <si>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</si>
  <si>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</si>
  <si>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</si>
  <si>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</si>
  <si>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</si>
  <si>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</si>
  <si>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</si>
  <si>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</si>
  <si>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</si>
  <si>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</si>
  <si>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</si>
  <si>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</si>
  <si>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</si>
  <si>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</si>
  <si>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</si>
  <si>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</si>
  <si>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</si>
  <si>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</si>
  <si>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</si>
  <si>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</si>
  <si>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</si>
  <si>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</si>
  <si>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</si>
  <si>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</si>
  <si>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</si>
  <si>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</si>
  <si>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</si>
  <si>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</si>
  <si>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</si>
  <si>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</si>
  <si>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</si>
  <si>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</si>
  <si>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</si>
  <si>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</si>
  <si>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</si>
  <si>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</si>
  <si>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</si>
  <si>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</si>
  <si>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</si>
  <si>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</si>
  <si>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</si>
  <si>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</si>
  <si>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</si>
  <si>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</si>
  <si>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</si>
  <si>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</si>
  <si>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</si>
  <si>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</si>
  <si>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</si>
  <si>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</si>
  <si>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</si>
  <si>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</si>
  <si>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</si>
  <si>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</si>
  <si>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</si>
  <si>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</si>
  <si>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</si>
  <si>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</si>
  <si>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</si>
  <si>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</si>
  <si>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</si>
  <si>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</si>
  <si>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</si>
  <si>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</si>
  <si>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</si>
  <si>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</si>
  <si>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</si>
  <si>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</si>
  <si>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</si>
  <si>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</si>
  <si>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</si>
  <si>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</si>
  <si>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</si>
  <si>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</si>
  <si>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</si>
  <si>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</si>
  <si>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</si>
  <si>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</si>
  <si>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</si>
  <si>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</si>
  <si>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</si>
  <si>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</si>
  <si>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</si>
  <si>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</si>
  <si>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</si>
  <si>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</si>
  <si>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</si>
  <si>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</si>
  <si>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</si>
  <si>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</si>
  <si>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</si>
  <si>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</si>
  <si>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</si>
  <si>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</si>
  <si>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</si>
  <si>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</si>
  <si>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</si>
  <si>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</si>
  <si>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</si>
  <si>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</si>
  <si>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</si>
  <si>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</si>
  <si>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</si>
  <si>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</si>
  <si>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</si>
  <si>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</si>
  <si>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</si>
  <si>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</si>
  <si>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</si>
  <si>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</si>
  <si>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</si>
  <si>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</si>
  <si>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</si>
  <si>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</si>
  <si>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</si>
  <si>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</si>
  <si>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</si>
  <si>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</si>
  <si>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</si>
  <si>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</si>
  <si>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</si>
  <si>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</si>
  <si>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</si>
  <si>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</si>
  <si>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</si>
  <si>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</si>
  <si>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</si>
  <si>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</si>
  <si>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</si>
  <si>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</si>
  <si>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</si>
  <si>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</si>
  <si>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</si>
  <si>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</si>
  <si>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</si>
  <si>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</si>
  <si>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</si>
  <si>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</si>
  <si>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</si>
  <si>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</si>
  <si>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</si>
  <si>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</si>
  <si>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</si>
  <si>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</si>
  <si>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</si>
  <si>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</si>
  <si>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</si>
  <si>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</si>
  <si>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</si>
  <si>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</si>
  <si>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</si>
  <si>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</si>
  <si>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</si>
  <si>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</si>
  <si>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</si>
  <si>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</si>
  <si>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</si>
  <si>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</si>
  <si>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</si>
  <si>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</si>
  <si>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</si>
  <si>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</si>
  <si>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</si>
  <si>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</si>
  <si>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</si>
  <si>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</si>
  <si>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</si>
  <si>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</si>
  <si>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</si>
  <si>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</si>
  <si>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</si>
  <si>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</si>
  <si>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</si>
  <si>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</si>
  <si>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</si>
  <si>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</si>
  <si>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</si>
  <si>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</si>
  <si>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</si>
  <si>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</si>
  <si>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</si>
  <si>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</si>
  <si>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</si>
  <si>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</si>
  <si>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</si>
  <si>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</si>
  <si>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</si>
  <si>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</si>
  <si>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</si>
  <si>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</si>
  <si>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</si>
  <si>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</si>
  <si>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</si>
  <si>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</si>
  <si>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</si>
  <si>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</si>
  <si>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</si>
  <si>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</si>
  <si>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</si>
  <si>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</si>
  <si>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</si>
  <si>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</si>
  <si>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</si>
  <si>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</si>
  <si>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</si>
  <si>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</si>
  <si>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</si>
  <si>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</si>
  <si>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</si>
  <si>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</si>
  <si>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</si>
  <si>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</si>
  <si>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</si>
  <si>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</si>
  <si>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</si>
  <si>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</si>
  <si>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</si>
  <si>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</si>
  <si>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</si>
  <si>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</si>
  <si>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</si>
  <si>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</si>
  <si>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</si>
  <si>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</si>
  <si>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</si>
  <si>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</si>
  <si>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</si>
  <si>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</si>
  <si>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</si>
  <si>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</si>
  <si>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</si>
  <si>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</si>
  <si>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</si>
  <si>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</si>
  <si>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</si>
  <si>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</si>
  <si>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</si>
  <si>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</si>
  <si>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</si>
  <si>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</si>
  <si>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</si>
  <si>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</si>
  <si>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</si>
  <si>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</si>
  <si>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</si>
  <si>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</si>
  <si>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</si>
  <si>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</si>
  <si>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</si>
  <si>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</si>
  <si>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</si>
  <si>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</si>
  <si>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</si>
  <si>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</si>
  <si>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</si>
  <si>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</si>
  <si>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</si>
  <si>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</si>
  <si>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</si>
  <si>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</si>
  <si>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</si>
  <si>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</si>
  <si>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</si>
  <si>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</si>
  <si>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</si>
  <si>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</si>
  <si>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</si>
  <si>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</si>
  <si>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</si>
  <si>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</si>
  <si>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</si>
  <si>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</si>
  <si>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</si>
  <si>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</si>
  <si>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</si>
  <si>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</si>
  <si>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</si>
  <si>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</si>
  <si>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</si>
  <si>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</si>
  <si>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</si>
  <si>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</si>
  <si>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</si>
  <si>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</si>
  <si>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</si>
  <si>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</si>
  <si>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</si>
  <si>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</si>
  <si>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</si>
  <si>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</si>
  <si>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</si>
  <si>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</si>
  <si>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</si>
  <si>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</si>
  <si>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</si>
  <si>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</si>
  <si>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</si>
  <si>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</si>
  <si>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</si>
  <si>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</si>
  <si>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</si>
  <si>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</si>
  <si>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</si>
  <si>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</si>
  <si>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</si>
  <si>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</si>
  <si>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</si>
  <si>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</si>
  <si>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</si>
  <si>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</si>
  <si>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</si>
  <si>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</si>
  <si>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</si>
  <si>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</si>
  <si>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</si>
  <si>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</si>
  <si>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</si>
  <si>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</si>
  <si>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</si>
  <si>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</si>
  <si>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</si>
  <si>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</si>
  <si>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</si>
  <si>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</si>
  <si>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</si>
  <si>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</si>
  <si>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</si>
  <si>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</si>
  <si>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</si>
  <si>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</si>
  <si>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</si>
  <si>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</si>
  <si>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</si>
  <si>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</si>
  <si>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</si>
  <si>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</si>
  <si>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</si>
  <si>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</si>
  <si>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</si>
  <si>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</si>
  <si>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</si>
  <si>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</si>
  <si>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</si>
  <si>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</si>
  <si>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</si>
  <si>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</si>
  <si>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</si>
  <si>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</si>
  <si>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</si>
  <si>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</si>
  <si>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</si>
  <si>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</si>
  <si>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</si>
  <si>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</si>
  <si>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</si>
  <si>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</si>
  <si>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</si>
  <si>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</si>
  <si>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</si>
  <si>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</si>
  <si>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</si>
  <si>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</si>
  <si>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</si>
  <si>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</si>
  <si>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</si>
  <si>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</si>
  <si>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</si>
  <si>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</si>
  <si>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</si>
  <si>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</si>
  <si>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</si>
  <si>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</si>
  <si>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</si>
  <si>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</si>
  <si>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</si>
  <si>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</si>
  <si>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</si>
  <si>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</si>
  <si>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</si>
  <si>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</si>
  <si>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</si>
  <si>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</si>
  <si>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</si>
  <si>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</si>
  <si>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</si>
  <si>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</si>
  <si>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</si>
  <si>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</si>
  <si>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</si>
  <si>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</si>
  <si>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</si>
  <si>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</si>
  <si>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</si>
  <si>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</si>
  <si>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</si>
  <si>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</si>
  <si>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</si>
  <si>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</si>
  <si>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</si>
  <si>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</si>
  <si>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</si>
  <si>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</si>
  <si>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</si>
  <si>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</si>
  <si>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</si>
  <si>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</si>
  <si>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</si>
  <si>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</si>
  <si>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</si>
  <si>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</si>
  <si>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</si>
  <si>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</si>
  <si>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</si>
  <si>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</si>
  <si>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</si>
  <si>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</si>
  <si>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</si>
  <si>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</si>
  <si>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</si>
  <si>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</si>
  <si>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</si>
  <si>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</si>
  <si>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</si>
  <si>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</si>
  <si>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</si>
  <si>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</si>
  <si>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</si>
  <si>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</si>
  <si>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</si>
  <si>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</si>
  <si>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</si>
  <si>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</si>
  <si>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</si>
  <si>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</si>
  <si>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</si>
  <si>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</si>
  <si>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</si>
  <si>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</si>
  <si>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</si>
  <si>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</si>
  <si>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</si>
  <si>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</si>
  <si>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</si>
  <si>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</si>
  <si>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</si>
  <si>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</si>
  <si>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</si>
  <si>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</si>
  <si>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</si>
  <si>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</si>
  <si>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</si>
  <si>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</si>
  <si>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</si>
  <si>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</si>
  <si>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</si>
  <si>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</si>
  <si>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</si>
  <si>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</si>
  <si>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</si>
  <si>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</si>
  <si>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</si>
  <si>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</si>
  <si>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</si>
  <si>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</si>
  <si>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</si>
  <si>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</si>
  <si>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</si>
  <si>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</si>
  <si>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</si>
  <si>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</si>
  <si>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</si>
  <si>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</si>
  <si>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</si>
  <si>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</si>
  <si>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</si>
  <si>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</si>
  <si>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</si>
  <si>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</si>
  <si>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</si>
  <si>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</si>
  <si>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</si>
  <si>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</si>
  <si>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</si>
  <si>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</si>
  <si>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</si>
  <si>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</si>
  <si>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</si>
  <si>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</si>
  <si>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</si>
  <si>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</si>
  <si>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</si>
  <si>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</si>
  <si>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</si>
  <si>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</si>
  <si>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</si>
  <si>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</si>
  <si>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</si>
  <si>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</si>
  <si>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</si>
  <si>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</si>
  <si>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</si>
  <si>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</si>
  <si>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</si>
  <si>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</si>
  <si>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</si>
  <si>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</si>
  <si>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</si>
  <si>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</si>
  <si>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</si>
  <si>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</si>
  <si>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</si>
  <si>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</si>
  <si>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</si>
  <si>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</si>
  <si>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</si>
  <si>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</si>
  <si>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</si>
  <si>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</si>
  <si>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</si>
  <si>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</si>
  <si>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</si>
  <si>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</si>
  <si>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</si>
  <si>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</si>
  <si>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</si>
  <si>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</si>
  <si>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</si>
  <si>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</si>
  <si>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</si>
  <si>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</si>
  <si>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</si>
  <si>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</si>
  <si>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</si>
  <si>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</si>
  <si>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</si>
  <si>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</si>
  <si>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</si>
  <si>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</si>
  <si>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</si>
  <si>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</si>
  <si>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</si>
  <si>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</si>
  <si>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</si>
  <si>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</si>
  <si>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</si>
  <si>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</si>
  <si>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</si>
  <si>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</si>
  <si>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</si>
  <si>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</si>
  <si>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</si>
  <si>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</si>
  <si>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</si>
  <si>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</si>
  <si>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</si>
  <si>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</si>
  <si>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</si>
  <si>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</si>
  <si>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</si>
  <si>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</si>
  <si>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</si>
  <si>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</si>
  <si>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</si>
  <si>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</si>
  <si>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</si>
  <si>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</si>
  <si>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</si>
  <si>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</si>
  <si>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</si>
  <si>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</si>
  <si>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</si>
  <si>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</si>
  <si>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</si>
  <si>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</si>
  <si>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</si>
  <si>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</si>
  <si>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</si>
  <si>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</si>
  <si>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</si>
  <si>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</si>
  <si>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</si>
  <si>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</si>
  <si>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</si>
  <si>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</si>
  <si>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</si>
  <si>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</si>
  <si>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</si>
  <si>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</si>
  <si>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</si>
  <si>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</si>
  <si>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</si>
  <si>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</si>
  <si>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</si>
  <si>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</si>
  <si>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</si>
  <si>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</si>
  <si>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</si>
  <si>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</si>
  <si>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</si>
  <si>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</si>
  <si>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</si>
  <si>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</si>
  <si>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</si>
  <si>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</si>
  <si>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</si>
  <si>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</si>
  <si>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</si>
  <si>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</si>
  <si>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</si>
  <si>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</si>
  <si>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</si>
  <si>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</si>
  <si>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</si>
  <si>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</si>
  <si>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</si>
  <si>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</si>
  <si>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</si>
  <si>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</si>
  <si>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</si>
  <si>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</si>
  <si>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</si>
  <si>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</si>
  <si>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</si>
  <si>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</si>
  <si>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</si>
  <si>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</si>
  <si>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</si>
  <si>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</si>
  <si>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</si>
  <si>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</si>
  <si>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</si>
  <si>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</si>
  <si>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</si>
  <si>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</si>
  <si>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</si>
  <si>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</si>
  <si>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</si>
  <si>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</si>
  <si>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</si>
  <si>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</si>
  <si>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</si>
  <si>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</si>
  <si>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</si>
  <si>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</si>
  <si>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</si>
  <si>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</si>
  <si>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</si>
  <si>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</si>
  <si>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</si>
  <si>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</si>
  <si>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</si>
  <si>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</si>
  <si>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</si>
  <si>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</si>
  <si>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</si>
  <si>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</si>
  <si>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</si>
  <si>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</si>
  <si>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</si>
  <si>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</si>
  <si>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</si>
  <si>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</si>
  <si>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</si>
  <si>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</si>
  <si>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</si>
  <si>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</si>
  <si>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</si>
  <si>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</si>
  <si>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</si>
  <si>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</si>
  <si>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</si>
  <si>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</si>
  <si>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</si>
  <si>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</si>
  <si>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</si>
  <si>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</si>
  <si>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</si>
  <si>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</si>
  <si>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</si>
  <si>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</si>
  <si>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</si>
  <si>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</si>
  <si>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</si>
  <si>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</si>
  <si>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</si>
  <si>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</si>
  <si>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</si>
  <si>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</si>
  <si>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</si>
  <si>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</si>
  <si>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</si>
  <si>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</si>
  <si>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</si>
  <si>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</si>
  <si>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</si>
  <si>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</si>
  <si>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</si>
  <si>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</si>
  <si>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</si>
  <si>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</si>
  <si>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</si>
  <si>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</si>
  <si>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</si>
  <si>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</si>
  <si>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</si>
  <si>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</si>
  <si>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</si>
  <si>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</si>
  <si>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</si>
  <si>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</si>
  <si>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</si>
  <si>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</si>
  <si>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</si>
  <si>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</si>
  <si>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</si>
  <si>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</si>
  <si>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</si>
  <si>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</si>
  <si>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</si>
  <si>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</si>
  <si>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</si>
  <si>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</si>
  <si>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</si>
  <si>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</si>
  <si>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</si>
  <si>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</si>
  <si>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</si>
  <si>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</si>
  <si>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</si>
  <si>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</si>
  <si>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</si>
  <si>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</si>
  <si>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</si>
  <si>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</si>
  <si>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</si>
  <si>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</si>
  <si>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</si>
  <si>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</si>
  <si>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</si>
  <si>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</si>
  <si>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</si>
  <si>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</si>
  <si>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</si>
  <si>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</si>
  <si>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</si>
  <si>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</si>
  <si>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</si>
  <si>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</si>
  <si>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</si>
  <si>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</si>
  <si>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</si>
  <si>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</si>
  <si>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</si>
  <si>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</si>
  <si>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</si>
  <si>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</si>
  <si>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</si>
  <si>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</si>
  <si>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</si>
  <si>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</si>
  <si>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</si>
  <si>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</si>
  <si>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</si>
  <si>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</si>
  <si>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</si>
  <si>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</si>
  <si>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</si>
  <si>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</si>
  <si>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</si>
  <si>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</si>
  <si>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</si>
  <si>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</si>
  <si>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</si>
  <si>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</si>
  <si>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</si>
  <si>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</si>
  <si>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</si>
  <si>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</si>
  <si>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</si>
  <si>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</si>
  <si>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</si>
  <si>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</si>
  <si>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</si>
  <si>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</si>
  <si>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</si>
  <si>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</si>
  <si>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</si>
  <si>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</si>
  <si>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</si>
  <si>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</si>
  <si>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</si>
  <si>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</si>
  <si>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</si>
  <si>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</si>
  <si>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</si>
  <si>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</si>
  <si>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</si>
  <si>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</si>
  <si>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</si>
  <si>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</si>
  <si>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</si>
  <si>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</si>
  <si>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</si>
  <si>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</si>
  <si>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</si>
  <si>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</si>
  <si>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</si>
  <si>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</si>
  <si>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</si>
  <si>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</si>
  <si>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</si>
  <si>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</si>
  <si>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</si>
  <si>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</si>
  <si>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</si>
  <si>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</si>
  <si>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</si>
  <si>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</si>
  <si>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</si>
  <si>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</si>
  <si>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</si>
  <si>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</si>
  <si>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</si>
  <si>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</si>
  <si>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</si>
  <si>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</si>
  <si>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</si>
  <si>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</si>
  <si>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</si>
  <si>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</si>
  <si>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</si>
  <si>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</si>
  <si>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</si>
  <si>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</si>
  <si>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</si>
  <si>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</si>
  <si>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</si>
  <si>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</si>
  <si>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</si>
  <si>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</si>
  <si>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</si>
  <si>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</si>
  <si>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</si>
  <si>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</si>
  <si>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</si>
  <si>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</si>
  <si>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</si>
  <si>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</si>
  <si>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</si>
  <si>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</si>
  <si>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</si>
  <si>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</si>
  <si>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</si>
  <si>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</si>
  <si>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</si>
  <si>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</si>
  <si>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</si>
  <si>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</si>
  <si>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</si>
  <si>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</si>
  <si>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</si>
  <si>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</si>
  <si>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</si>
  <si>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</si>
  <si>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</si>
  <si>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</si>
  <si>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</si>
  <si>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</si>
  <si>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</si>
  <si>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</si>
  <si>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</si>
  <si>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</si>
  <si>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</si>
  <si>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</si>
  <si>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</si>
  <si>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</si>
  <si>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</si>
  <si>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</si>
  <si>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</si>
  <si>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</si>
  <si>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</si>
  <si>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</si>
  <si>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</si>
  <si>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</si>
  <si>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</si>
  <si>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</si>
  <si>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</si>
  <si>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</si>
  <si>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</si>
  <si>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</si>
  <si>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</si>
  <si>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</si>
  <si>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</si>
  <si>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</si>
  <si>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</si>
  <si>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</si>
  <si>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</si>
  <si>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</si>
  <si>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</si>
  <si>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</si>
  <si>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</si>
  <si>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</si>
  <si>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</si>
  <si>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</si>
  <si>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</si>
  <si>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</si>
  <si>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</si>
  <si>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</si>
  <si>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</si>
  <si>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</si>
  <si>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</si>
  <si>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</si>
  <si>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</si>
  <si>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</si>
  <si>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</si>
  <si>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</si>
  <si>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</si>
  <si>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</si>
  <si>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</si>
  <si>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</si>
  <si>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</si>
  <si>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</si>
  <si>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</si>
  <si>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</si>
  <si>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</si>
  <si>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</si>
  <si>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</si>
  <si>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</si>
  <si>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</si>
  <si>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</si>
  <si>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</si>
  <si>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</si>
  <si>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</si>
  <si>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</si>
  <si>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</si>
  <si>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</si>
  <si>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</si>
  <si>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</si>
  <si>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</si>
  <si>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</si>
  <si>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</si>
  <si>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</si>
  <si>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</si>
  <si>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</si>
  <si>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</si>
  <si>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</si>
  <si>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</si>
  <si>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</si>
  <si>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</si>
  <si>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</si>
  <si>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</si>
  <si>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</si>
  <si>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</si>
  <si>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</si>
  <si>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</si>
  <si>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</si>
  <si>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</si>
  <si>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</si>
  <si>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</si>
  <si>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</si>
  <si>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</si>
  <si>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</si>
  <si>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</si>
  <si>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</si>
  <si>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</si>
  <si>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</si>
  <si>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</si>
  <si>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</si>
  <si>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</si>
  <si>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</si>
  <si>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</si>
  <si>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</si>
  <si>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</si>
  <si>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</si>
  <si>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</si>
  <si>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</si>
  <si>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</si>
  <si>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</si>
  <si>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</si>
  <si>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</si>
  <si>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</si>
  <si>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</si>
  <si>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</si>
  <si>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</si>
  <si>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</si>
  <si>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</si>
  <si>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</si>
  <si>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</si>
  <si>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</si>
  <si>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</si>
  <si>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</si>
  <si>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</si>
  <si>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</si>
  <si>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</si>
  <si>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</si>
  <si>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</si>
  <si>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</si>
  <si>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</si>
  <si>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</si>
  <si>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</si>
  <si>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</si>
  <si>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</si>
  <si>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</si>
  <si>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</si>
  <si>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</si>
  <si>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</si>
  <si>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</si>
  <si>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</si>
  <si>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</si>
  <si>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</si>
  <si>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</si>
  <si>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</si>
  <si>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</si>
  <si>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</si>
  <si>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</si>
  <si>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</si>
  <si>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</si>
  <si>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</si>
  <si>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</si>
  <si>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</si>
  <si>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</si>
  <si>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</si>
  <si>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</si>
  <si>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</si>
  <si>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</si>
  <si>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</si>
  <si>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</si>
  <si>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</si>
  <si>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</si>
  <si>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</si>
  <si>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</si>
  <si>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</si>
  <si>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</si>
  <si>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</si>
  <si>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</si>
  <si>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</si>
  <si>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</si>
  <si>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</si>
  <si>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</si>
  <si>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</si>
  <si>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</si>
  <si>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</si>
  <si>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</si>
  <si>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</si>
  <si>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</si>
  <si>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</si>
  <si>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</si>
  <si>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</si>
  <si>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</si>
  <si>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</si>
  <si>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</si>
  <si>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</si>
  <si>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</si>
  <si>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</si>
  <si>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</si>
  <si>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</si>
  <si>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</si>
  <si>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</si>
  <si>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</si>
  <si>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</si>
  <si>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</si>
  <si>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</si>
  <si>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</si>
  <si>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</si>
  <si>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</si>
  <si>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</si>
  <si>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</si>
  <si>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</si>
  <si>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</si>
  <si>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</si>
  <si>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</si>
  <si>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</si>
  <si>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</si>
  <si>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</si>
  <si>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</si>
  <si>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</si>
  <si>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</si>
  <si>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</si>
  <si>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</si>
  <si>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</si>
  <si>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</si>
  <si>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</si>
  <si>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</si>
  <si>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</si>
  <si>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</si>
  <si>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</si>
  <si>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</si>
  <si>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</si>
  <si>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</si>
  <si>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</si>
  <si>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</si>
  <si>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</si>
  <si>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</si>
  <si>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</si>
  <si>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</si>
  <si>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</si>
  <si>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</si>
  <si>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</si>
  <si>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</si>
  <si>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</si>
  <si>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</si>
  <si>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</si>
  <si>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</si>
  <si>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</si>
  <si>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</si>
  <si>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</si>
  <si>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</si>
  <si>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</si>
  <si>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</si>
  <si>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</si>
  <si>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</si>
  <si>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</si>
  <si>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</si>
  <si>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</si>
  <si>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</si>
  <si>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</si>
  <si>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</si>
  <si>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</si>
  <si>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</si>
  <si>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</si>
  <si>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</si>
  <si>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</si>
  <si>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</si>
  <si>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</si>
  <si>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</si>
  <si>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</si>
  <si>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</si>
  <si>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</si>
  <si>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</si>
  <si>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</si>
  <si>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</si>
  <si>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</si>
  <si>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</si>
  <si>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</si>
  <si>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</si>
  <si>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</si>
  <si>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</si>
  <si>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</si>
  <si>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</si>
  <si>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</si>
  <si>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</si>
  <si>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</si>
  <si>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</si>
  <si>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</si>
  <si>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</si>
  <si>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</si>
  <si>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</si>
  <si>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</si>
  <si>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</si>
  <si>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</si>
  <si>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</si>
  <si>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</si>
  <si>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</si>
  <si>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</si>
  <si>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</si>
  <si>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</si>
  <si>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</si>
  <si>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</si>
  <si>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</si>
  <si>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</si>
  <si>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</si>
  <si>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</si>
  <si>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</si>
  <si>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</si>
  <si>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</si>
  <si>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</si>
  <si>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</si>
  <si>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</si>
  <si>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</si>
  <si>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</si>
  <si>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</si>
  <si>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</si>
  <si>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</si>
  <si>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</si>
  <si>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</si>
  <si>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</si>
  <si>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</si>
  <si>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</si>
  <si>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</si>
  <si>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</si>
  <si>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</si>
  <si>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</si>
  <si>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</si>
  <si>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</si>
  <si>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</si>
  <si>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</si>
  <si>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</si>
  <si>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</si>
  <si>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</si>
  <si>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</si>
  <si>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</si>
  <si>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</si>
  <si>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</si>
  <si>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</si>
  <si>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</si>
  <si>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</si>
  <si>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</si>
  <si>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</si>
  <si>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</si>
  <si>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</si>
  <si>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</si>
  <si>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</si>
  <si>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</si>
  <si>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</si>
  <si>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</si>
  <si>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</si>
  <si>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</si>
  <si>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</si>
  <si>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</si>
  <si>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</si>
  <si>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</si>
  <si>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</si>
  <si>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</si>
  <si>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</si>
  <si>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</si>
  <si>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</si>
  <si>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</si>
  <si>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</si>
  <si>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</si>
  <si>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</si>
  <si>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</si>
  <si>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</si>
  <si>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</si>
  <si>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</si>
  <si>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</si>
  <si>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</si>
  <si>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</si>
  <si>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</si>
  <si>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</si>
  <si>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</si>
  <si>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</si>
  <si>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</si>
  <si>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</si>
  <si>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</si>
  <si>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</si>
  <si>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</si>
  <si>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</si>
  <si>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</si>
  <si>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</si>
  <si>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</si>
  <si>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</si>
  <si>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</si>
  <si>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</si>
  <si>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</si>
  <si>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</si>
  <si>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</si>
  <si>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</si>
  <si>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</si>
  <si>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</si>
  <si>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</si>
  <si>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</si>
  <si>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</si>
  <si>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</si>
  <si>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</si>
  <si>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</si>
  <si>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</si>
  <si>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</si>
  <si>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</si>
  <si>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</si>
  <si>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</si>
  <si>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</si>
  <si>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</si>
  <si>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</si>
  <si>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</si>
  <si>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</si>
  <si>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</si>
  <si>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</si>
  <si>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</si>
  <si>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</si>
  <si>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</si>
  <si>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</si>
  <si>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</si>
  <si>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</si>
  <si>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</si>
  <si>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</si>
  <si>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</si>
  <si>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</si>
  <si>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</si>
  <si>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</si>
  <si>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</si>
  <si>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</si>
  <si>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</si>
  <si>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</si>
  <si>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</si>
  <si>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</si>
  <si>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</si>
  <si>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</si>
  <si>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</si>
  <si>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</si>
  <si>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</si>
  <si>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</si>
  <si>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</si>
  <si>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</si>
  <si>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</si>
  <si>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</si>
  <si>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</si>
  <si>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</si>
  <si>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</si>
  <si>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</si>
  <si>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</si>
  <si>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</si>
  <si>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</si>
  <si>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</si>
  <si>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</si>
  <si>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</si>
  <si>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</si>
  <si>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</si>
  <si>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</si>
  <si>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</si>
  <si>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</si>
  <si>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</si>
  <si>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</si>
  <si>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</si>
  <si>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</si>
  <si>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</si>
  <si>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</si>
  <si>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</si>
  <si>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</si>
  <si>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</si>
  <si>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</si>
  <si>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</si>
  <si>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</si>
  <si>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</si>
  <si>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</si>
  <si>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</si>
  <si>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</si>
  <si>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</si>
  <si>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</si>
  <si>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</si>
  <si>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</si>
  <si>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</si>
  <si>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</si>
  <si>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</si>
  <si>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</si>
  <si>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</si>
  <si>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</si>
  <si>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</si>
  <si>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</si>
  <si>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</si>
  <si>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</si>
  <si>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</si>
  <si>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</si>
  <si>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</si>
  <si>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</si>
  <si>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</si>
  <si>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</si>
  <si>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</si>
  <si>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</si>
  <si>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</si>
  <si>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</si>
  <si>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</si>
  <si>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</si>
  <si>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</si>
  <si>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</si>
  <si>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</si>
  <si>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</si>
  <si>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</si>
  <si>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</si>
  <si>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</si>
  <si>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</si>
  <si>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</si>
  <si>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</si>
  <si>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</si>
  <si>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</si>
  <si>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</si>
  <si>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</si>
  <si>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</si>
  <si>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</si>
  <si>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</si>
  <si>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</si>
  <si>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</si>
  <si>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</si>
  <si>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</si>
  <si>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</si>
  <si>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</si>
  <si>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</si>
  <si>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</si>
  <si>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</si>
  <si>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</si>
  <si>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</si>
  <si>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</si>
  <si>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</si>
  <si>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</si>
  <si>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</si>
  <si>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</si>
  <si>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</si>
  <si>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</si>
  <si>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</si>
  <si>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</si>
  <si>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</si>
  <si>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</si>
  <si>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</si>
  <si>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</si>
  <si>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</si>
  <si>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</si>
  <si>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</si>
  <si>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</si>
  <si>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</si>
  <si>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</si>
  <si>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</si>
  <si>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</si>
  <si>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</si>
  <si>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</si>
  <si>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</si>
  <si>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</si>
  <si>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</si>
  <si>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</si>
  <si>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</si>
  <si>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</si>
  <si>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</si>
  <si>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</si>
  <si>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</si>
  <si>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</si>
  <si>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</si>
  <si>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</si>
  <si>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</si>
  <si>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</si>
  <si>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</si>
  <si>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</si>
  <si>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</si>
  <si>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</si>
  <si>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</si>
  <si>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</si>
  <si>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</si>
  <si>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</si>
  <si>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</si>
  <si>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</si>
  <si>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</si>
  <si>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</si>
  <si>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</si>
  <si>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</si>
  <si>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</si>
  <si>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</si>
  <si>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</si>
  <si>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</si>
  <si>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</si>
  <si>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</si>
  <si>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</si>
  <si>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</si>
  <si>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</si>
  <si>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</si>
  <si>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</si>
  <si>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</si>
  <si>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</si>
  <si>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</si>
  <si>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</si>
  <si>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</si>
  <si>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</si>
  <si>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</si>
  <si>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</si>
  <si>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</si>
  <si>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</si>
  <si>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</si>
  <si>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</si>
  <si>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</si>
  <si>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</si>
  <si>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</si>
  <si>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</si>
  <si>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</si>
  <si>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</si>
  <si>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</si>
  <si>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</si>
  <si>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</si>
  <si>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</si>
  <si>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</si>
  <si>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</si>
  <si>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</si>
  <si>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</si>
  <si>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</si>
  <si>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</si>
  <si>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</si>
  <si>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</si>
  <si>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</si>
  <si>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</si>
  <si>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</si>
  <si>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</si>
  <si>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</si>
  <si>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</si>
  <si>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</si>
  <si>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</si>
  <si>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</si>
  <si>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</si>
  <si>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</si>
  <si>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</si>
  <si>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</si>
  <si>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</si>
  <si>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</si>
  <si>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</si>
  <si>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</si>
  <si>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</si>
  <si>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</si>
  <si>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</si>
  <si>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</si>
  <si>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</si>
  <si>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</si>
  <si>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</si>
  <si>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</si>
  <si>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</si>
  <si>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</si>
  <si>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</si>
  <si>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</si>
  <si>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</si>
  <si>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</si>
  <si>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</si>
  <si>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</si>
  <si>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</si>
  <si>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</si>
  <si>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</si>
  <si>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</si>
  <si>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</si>
  <si>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</si>
  <si>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</si>
  <si>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</si>
  <si>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</si>
  <si>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</si>
  <si>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</si>
  <si>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</si>
  <si>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</si>
  <si>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</si>
  <si>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</si>
  <si>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</si>
  <si>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</si>
  <si>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</si>
  <si>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</si>
  <si>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</si>
  <si>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</si>
  <si>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</si>
  <si>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</si>
  <si>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</si>
  <si>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</si>
  <si>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</si>
  <si>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</si>
  <si>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</si>
  <si>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</si>
  <si>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</si>
  <si>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</si>
  <si>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</si>
  <si>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</si>
  <si>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</si>
  <si>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</si>
  <si>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</si>
  <si>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</si>
  <si>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</si>
  <si>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</si>
  <si>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</si>
  <si>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</si>
  <si>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</si>
  <si>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</si>
  <si>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</si>
  <si>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</si>
  <si>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</si>
  <si>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</si>
  <si>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</si>
  <si>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</si>
  <si>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</si>
  <si>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</si>
  <si>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</si>
  <si>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</si>
  <si>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</si>
  <si>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</si>
  <si>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</si>
  <si>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</si>
  <si>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</si>
  <si>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</si>
  <si>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</si>
  <si>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</si>
  <si>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</si>
  <si>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</si>
  <si>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</si>
  <si>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</si>
  <si>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</si>
  <si>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</si>
  <si>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</si>
  <si>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</si>
  <si>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</si>
  <si>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</si>
  <si>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</si>
  <si>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</si>
  <si>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</si>
  <si>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</si>
  <si>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</si>
  <si>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</si>
  <si>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</si>
  <si>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</si>
  <si>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</si>
  <si>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</si>
  <si>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</si>
  <si>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</si>
  <si>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</si>
  <si>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</si>
  <si>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</si>
  <si>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</si>
  <si>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</si>
  <si>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</si>
  <si>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</si>
  <si>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</si>
  <si>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</si>
  <si>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</si>
  <si>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</si>
  <si>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</si>
  <si>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</si>
  <si>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</si>
  <si>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</si>
  <si>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</si>
  <si>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</si>
  <si>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</si>
  <si>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</si>
  <si>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</si>
  <si>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</si>
  <si>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</si>
  <si>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</si>
  <si>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</si>
  <si>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</si>
  <si>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</si>
  <si>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</si>
  <si>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</si>
  <si>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</si>
  <si>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</si>
  <si>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</si>
  <si>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</si>
  <si>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</si>
  <si>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</si>
  <si>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</si>
  <si>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</si>
  <si>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</si>
  <si>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</si>
  <si>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</si>
  <si>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</si>
  <si>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</si>
  <si>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</si>
  <si>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</si>
  <si>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</si>
  <si>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</si>
  <si>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</si>
  <si>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</si>
  <si>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</si>
  <si>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</si>
  <si>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</si>
  <si>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</si>
  <si>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</si>
  <si>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</si>
  <si>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</si>
  <si>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</si>
  <si>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</si>
  <si>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</si>
  <si>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</si>
  <si>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</si>
  <si>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</si>
  <si>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</si>
  <si>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</si>
  <si>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</si>
  <si>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</si>
  <si>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</si>
  <si>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</si>
  <si>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</si>
  <si>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</si>
  <si>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</si>
  <si>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</si>
  <si>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</si>
  <si>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</si>
  <si>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</si>
  <si>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</si>
  <si>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</si>
  <si>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</si>
  <si>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</si>
  <si>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</si>
  <si>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</si>
  <si>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</si>
  <si>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</si>
  <si>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</si>
  <si>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</si>
  <si>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</si>
  <si>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</si>
  <si>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</si>
  <si>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</si>
  <si>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</si>
  <si>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</si>
  <si>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</si>
  <si>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</si>
  <si>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</si>
  <si>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</si>
  <si>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</si>
  <si>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</si>
  <si>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</si>
  <si>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</si>
  <si>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</si>
  <si>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</si>
  <si>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</si>
  <si>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</si>
  <si>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</si>
  <si>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</si>
  <si>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</si>
  <si>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</si>
  <si>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</si>
  <si>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</si>
  <si>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</si>
  <si>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</si>
  <si>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</si>
  <si>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</si>
  <si>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</si>
  <si>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</si>
  <si>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</si>
  <si>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</si>
  <si>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</si>
  <si>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</si>
  <si>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</si>
  <si>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</si>
  <si>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</si>
  <si>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</si>
  <si>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</si>
  <si>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</si>
  <si>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</si>
  <si>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</si>
  <si>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</si>
  <si>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</si>
  <si>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</si>
  <si>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</si>
  <si>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</si>
  <si>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</si>
  <si>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</si>
  <si>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</si>
  <si>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</si>
  <si>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</si>
  <si>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</si>
  <si>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</si>
  <si>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</si>
  <si>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</si>
  <si>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</si>
  <si>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</si>
  <si>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</si>
  <si>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</si>
  <si>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</si>
  <si>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</si>
  <si>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</si>
  <si>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</si>
  <si>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</si>
  <si>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</si>
  <si>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</si>
  <si>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</si>
  <si>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</si>
  <si>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</si>
  <si>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</si>
  <si>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</si>
  <si>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</si>
  <si>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</si>
  <si>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</si>
  <si>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</si>
  <si>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</si>
  <si>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</si>
  <si>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</si>
  <si>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</si>
  <si>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</si>
  <si>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</si>
  <si>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</si>
  <si>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</si>
  <si>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</si>
  <si>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</si>
  <si>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</si>
  <si>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</si>
  <si>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</si>
  <si>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</si>
  <si>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</si>
  <si>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</si>
  <si>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</si>
  <si>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</si>
  <si>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</si>
  <si>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</si>
  <si>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</si>
  <si>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</si>
  <si>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</si>
  <si>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</si>
  <si>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</si>
  <si>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</si>
  <si>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</si>
  <si>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</si>
  <si>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</si>
  <si>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</si>
  <si>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</si>
  <si>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</si>
  <si>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</si>
  <si>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</si>
  <si>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</si>
  <si>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</si>
  <si>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</si>
  <si>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</si>
  <si>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</si>
  <si>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</si>
  <si>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</si>
  <si>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</si>
  <si>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</si>
  <si>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</si>
  <si>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</si>
  <si>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</si>
  <si>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</si>
  <si>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</si>
  <si>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</si>
  <si>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</si>
  <si>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</si>
  <si>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</si>
  <si>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</si>
  <si>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</si>
  <si>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</si>
  <si>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</si>
  <si>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</si>
  <si>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</si>
  <si>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</si>
  <si>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</si>
  <si>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</si>
  <si>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</si>
  <si>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</si>
  <si>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</si>
  <si>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</si>
  <si>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</si>
  <si>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</si>
  <si>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</si>
  <si>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</si>
  <si>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</si>
  <si>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</si>
  <si>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</si>
  <si>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</si>
  <si>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</si>
  <si>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</si>
  <si>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</si>
  <si>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</si>
  <si>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</si>
  <si>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</si>
  <si>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</si>
  <si>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</si>
  <si>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</si>
  <si>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</si>
  <si>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</si>
  <si>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</si>
  <si>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</si>
  <si>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</si>
  <si>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</si>
  <si>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</si>
  <si>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</si>
  <si>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</si>
  <si>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</si>
  <si>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</si>
  <si>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</si>
  <si>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</si>
  <si>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</si>
  <si>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</si>
  <si>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</si>
  <si>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</si>
  <si>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</si>
  <si>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</si>
  <si>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</si>
  <si>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</si>
  <si>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</si>
  <si>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</si>
  <si>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</si>
  <si>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</si>
  <si>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</si>
  <si>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</si>
  <si>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</si>
  <si>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</si>
  <si>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</si>
  <si>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</si>
  <si>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</si>
  <si>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</si>
  <si>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</si>
  <si>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</si>
  <si>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</si>
  <si>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</si>
  <si>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</si>
  <si>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</si>
  <si>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</si>
  <si>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</si>
  <si>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</si>
  <si>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</si>
  <si>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</si>
  <si>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</si>
  <si>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</si>
  <si>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</si>
  <si>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</si>
  <si>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</si>
  <si>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</si>
  <si>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</si>
  <si>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</si>
  <si>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</si>
  <si>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</si>
  <si>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</si>
  <si>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</si>
  <si>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</si>
  <si>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</si>
  <si>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</si>
  <si>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</si>
  <si>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</si>
  <si>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</si>
  <si>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</si>
  <si>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</si>
  <si>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</si>
  <si>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</si>
  <si>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</si>
  <si>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</si>
  <si>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</si>
  <si>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</si>
  <si>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</si>
  <si>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</si>
  <si>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</si>
  <si>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</si>
  <si>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</si>
  <si>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</si>
  <si>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</si>
  <si>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</si>
  <si>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</si>
  <si>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</si>
  <si>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</si>
  <si>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</si>
  <si>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</si>
  <si>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</si>
  <si>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</si>
  <si>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</si>
  <si>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</si>
  <si>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</si>
  <si>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</si>
  <si>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</si>
  <si>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</si>
  <si>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</si>
  <si>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</si>
  <si>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</si>
  <si>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</si>
  <si>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</si>
  <si>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</si>
  <si>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</si>
  <si>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</si>
  <si>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</si>
  <si>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</si>
  <si>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</si>
  <si>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</si>
  <si>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</si>
  <si>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</si>
  <si>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</si>
  <si>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</si>
  <si>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</si>
  <si>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</si>
  <si>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</si>
  <si>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</si>
  <si>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</si>
  <si>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</si>
  <si>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</si>
  <si>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</si>
  <si>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</si>
  <si>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</si>
  <si>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</si>
  <si>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</si>
  <si>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</si>
  <si>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</si>
  <si>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</si>
  <si>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</si>
  <si>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</si>
  <si>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</si>
  <si>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</si>
  <si>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</si>
  <si>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</si>
  <si>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</si>
  <si>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</si>
  <si>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</si>
  <si>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</si>
  <si>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</si>
  <si>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</si>
  <si>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</si>
  <si>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</si>
  <si>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</si>
  <si>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</si>
  <si>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</si>
  <si>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</si>
  <si>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</si>
  <si>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</si>
  <si>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</si>
  <si>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</si>
  <si>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</si>
  <si>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</si>
  <si>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</si>
  <si>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</si>
  <si>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</si>
  <si>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</si>
  <si>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</si>
  <si>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</si>
  <si>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</si>
  <si>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</si>
  <si>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</si>
  <si>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</si>
  <si>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</si>
  <si>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</si>
  <si>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</si>
  <si>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</si>
  <si>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</si>
  <si>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</si>
  <si>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</si>
  <si>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</si>
  <si>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</si>
  <si>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</si>
  <si>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</si>
  <si>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</si>
  <si>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</si>
  <si>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</si>
  <si>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</si>
  <si>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</si>
  <si>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</si>
  <si>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</si>
  <si>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</si>
  <si>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</si>
  <si>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</si>
  <si>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</si>
  <si>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</si>
  <si>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</si>
  <si>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</si>
  <si>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</si>
  <si>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</si>
  <si>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</si>
  <si>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</si>
  <si>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</si>
  <si>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</si>
  <si>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</si>
  <si>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</si>
  <si>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</si>
  <si>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</si>
  <si>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</si>
  <si>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</si>
  <si>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</si>
  <si>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</si>
  <si>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</si>
  <si>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</si>
  <si>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</si>
  <si>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</si>
  <si>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</si>
  <si>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</si>
  <si>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</si>
  <si>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</si>
  <si>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</si>
  <si>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</si>
  <si>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</si>
  <si>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</si>
  <si>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</si>
  <si>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</si>
  <si>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</si>
  <si>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</si>
  <si>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</si>
  <si>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</si>
  <si>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</si>
  <si>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</si>
  <si>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</si>
  <si>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</si>
  <si>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</si>
  <si>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</si>
  <si>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</si>
  <si>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</si>
  <si>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</si>
  <si>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</si>
  <si>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</si>
  <si>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</si>
  <si>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</si>
  <si>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</si>
  <si>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</si>
  <si>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</si>
  <si>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</si>
  <si>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</si>
  <si>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</si>
  <si>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</si>
  <si>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</si>
  <si>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</si>
  <si>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</si>
  <si>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</si>
  <si>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</si>
  <si>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</si>
  <si>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</si>
  <si>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</si>
  <si>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</si>
  <si>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</si>
  <si>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</si>
  <si>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</si>
  <si>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</si>
  <si>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</si>
  <si>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</si>
  <si>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</si>
  <si>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</si>
  <si>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</si>
  <si>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</si>
  <si>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</si>
  <si>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</si>
  <si>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</si>
  <si>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</si>
  <si>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</si>
  <si>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</si>
  <si>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</si>
  <si>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</si>
  <si>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</si>
  <si>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</si>
  <si>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</si>
  <si>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</si>
  <si>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</si>
  <si>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</si>
  <si>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</si>
  <si>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</si>
  <si>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</si>
  <si>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</si>
  <si>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</si>
  <si>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</si>
  <si>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</si>
  <si>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</si>
  <si>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</si>
  <si>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</si>
  <si>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</si>
  <si>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</si>
  <si>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</si>
  <si>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</si>
  <si>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</si>
  <si>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</si>
  <si>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</si>
  <si>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</si>
  <si>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</si>
  <si>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</si>
  <si>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</si>
  <si>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</si>
  <si>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</si>
  <si>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</si>
  <si>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</si>
  <si>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</si>
  <si>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</si>
  <si>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</si>
  <si>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</si>
  <si>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</si>
  <si>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</si>
  <si>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</si>
  <si>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</si>
  <si>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</si>
  <si>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</si>
  <si>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</si>
  <si>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</si>
  <si>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</si>
  <si>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</si>
  <si>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</si>
  <si>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</si>
  <si>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</si>
  <si>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</si>
  <si>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</si>
  <si>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</si>
  <si>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</si>
  <si>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</si>
  <si>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</si>
  <si>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</si>
  <si>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</si>
  <si>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</si>
  <si>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</si>
  <si>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</si>
  <si>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</si>
  <si>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</si>
  <si>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</si>
  <si>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</si>
  <si>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</si>
  <si>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</si>
  <si>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</si>
  <si>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</si>
  <si>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</si>
  <si>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</si>
  <si>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</si>
  <si>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</si>
  <si>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</si>
  <si>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</si>
  <si>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</si>
  <si>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</si>
  <si>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</si>
  <si>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</si>
  <si>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</si>
  <si>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</si>
  <si>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</si>
  <si>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</si>
  <si>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</si>
  <si>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</si>
  <si>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</si>
  <si>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</si>
  <si>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</si>
  <si>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</si>
  <si>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</si>
  <si>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</si>
  <si>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</si>
  <si>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</si>
  <si>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</si>
  <si>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</si>
  <si>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</si>
  <si>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</si>
  <si>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</si>
  <si>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</si>
  <si>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</si>
  <si>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</si>
  <si>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</si>
  <si>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</si>
  <si>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</si>
  <si>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</si>
  <si>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</si>
  <si>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</si>
  <si>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</si>
  <si>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</si>
  <si>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</si>
  <si>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</si>
  <si>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</si>
  <si>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</si>
  <si>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</si>
  <si>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</si>
  <si>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</si>
  <si>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</si>
  <si>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</si>
  <si>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</si>
  <si>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</si>
  <si>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</si>
  <si>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</si>
  <si>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</si>
  <si>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</si>
  <si>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</si>
  <si>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</si>
  <si>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</si>
  <si>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</si>
  <si>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</si>
  <si>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</si>
  <si>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</si>
  <si>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</si>
  <si>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</si>
  <si>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</si>
  <si>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</si>
  <si>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</si>
  <si>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</si>
  <si>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</si>
  <si>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</si>
  <si>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</si>
  <si>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</si>
  <si>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</si>
  <si>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</si>
  <si>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</si>
  <si>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</si>
  <si>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</si>
  <si>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</si>
  <si>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</si>
  <si>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</si>
  <si>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</si>
  <si>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</si>
  <si>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</si>
  <si>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</si>
  <si>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</si>
  <si>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</si>
  <si>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</si>
  <si>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</si>
  <si>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</si>
  <si>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</si>
  <si>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</si>
  <si>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</si>
  <si>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</si>
  <si>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</si>
  <si>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</si>
  <si>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</si>
  <si>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</si>
  <si>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</si>
  <si>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</si>
  <si>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</si>
  <si>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</si>
  <si>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</si>
  <si>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</si>
  <si>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</si>
  <si>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</si>
  <si>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</si>
  <si>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</si>
  <si>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</si>
  <si>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</si>
  <si>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</si>
  <si>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</si>
  <si>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</si>
  <si>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</si>
  <si>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</si>
  <si>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</si>
  <si>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</si>
  <si>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</si>
  <si>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</si>
  <si>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</si>
  <si>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</si>
  <si>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</si>
  <si>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</si>
  <si>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</si>
  <si>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</si>
  <si>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</si>
  <si>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</si>
  <si>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</si>
  <si>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</si>
  <si>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</si>
  <si>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</si>
  <si>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</si>
  <si>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</si>
  <si>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</si>
  <si>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</si>
  <si>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</si>
  <si>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</si>
  <si>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</si>
  <si>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</si>
  <si>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</si>
  <si>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</si>
  <si>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</si>
  <si>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</si>
  <si>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</si>
  <si>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</si>
  <si>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</si>
  <si>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</si>
  <si>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</si>
  <si>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</si>
  <si>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</si>
  <si>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</si>
  <si>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</si>
  <si>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</si>
  <si>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</si>
  <si>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</si>
  <si>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</si>
  <si>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</si>
  <si>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</si>
  <si>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</si>
  <si>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</si>
  <si>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</si>
  <si>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</si>
  <si>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</si>
  <si>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</si>
  <si>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</si>
  <si>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</si>
  <si>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</si>
  <si>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</si>
  <si>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</si>
  <si>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</si>
  <si>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</si>
  <si>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</si>
  <si>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</si>
  <si>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</si>
  <si>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</si>
  <si>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</si>
  <si>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</si>
  <si>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</si>
  <si>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</si>
  <si>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</si>
  <si>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</si>
  <si>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</si>
  <si>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</si>
  <si>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</si>
  <si>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</si>
  <si>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</si>
  <si>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</si>
  <si>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</si>
  <si>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</si>
  <si>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</si>
  <si>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</si>
  <si>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</si>
  <si>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</si>
  <si>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</si>
  <si>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</si>
  <si>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</si>
  <si>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</si>
  <si>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</si>
  <si>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</si>
  <si>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</si>
  <si>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</si>
  <si>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</si>
  <si>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</si>
  <si>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</si>
  <si>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</si>
  <si>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</si>
  <si>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</si>
  <si>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</si>
  <si>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</si>
  <si>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</si>
  <si>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</si>
  <si>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</si>
  <si>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</si>
  <si>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</si>
  <si>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</si>
  <si>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</si>
  <si>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</si>
  <si>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</si>
  <si>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</si>
  <si>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</si>
  <si>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</si>
  <si>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</si>
  <si>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</si>
  <si>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</si>
  <si>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</si>
  <si>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</si>
  <si>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</si>
  <si>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</si>
  <si>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</si>
  <si>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</si>
  <si>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</si>
  <si>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</si>
  <si>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</si>
  <si>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</si>
  <si>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</si>
  <si>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</si>
  <si>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</si>
  <si>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</si>
  <si>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</si>
  <si>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</si>
  <si>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</si>
  <si>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</si>
  <si>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</si>
  <si>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</si>
  <si>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</si>
  <si>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</si>
  <si>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</si>
  <si>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</si>
  <si>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</si>
  <si>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</si>
  <si>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</si>
  <si>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</si>
  <si>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</si>
  <si>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</si>
  <si>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</si>
  <si>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</si>
  <si>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</si>
  <si>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</si>
  <si>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</si>
  <si>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</si>
  <si>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</si>
  <si>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</si>
  <si>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</si>
  <si>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</si>
  <si>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</si>
  <si>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</si>
  <si>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</si>
  <si>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</si>
  <si>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</si>
  <si>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</si>
  <si>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</si>
  <si>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</si>
  <si>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</si>
  <si>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</si>
  <si>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</si>
  <si>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</si>
  <si>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</si>
  <si>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</si>
  <si>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</si>
  <si>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</si>
  <si>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</si>
  <si>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</si>
  <si>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</si>
  <si>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</si>
  <si>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</si>
  <si>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</si>
  <si>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</si>
  <si>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</si>
  <si>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</si>
  <si>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</si>
  <si>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</si>
  <si>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</si>
  <si>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</si>
  <si>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</si>
  <si>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</si>
  <si>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</si>
  <si>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</si>
  <si>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</si>
  <si>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</si>
  <si>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</si>
  <si>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</si>
  <si>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</si>
  <si>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</si>
  <si>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</si>
  <si>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</si>
  <si>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</si>
  <si>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</si>
  <si>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</si>
  <si>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</si>
  <si>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</si>
  <si>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</si>
  <si>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</si>
  <si>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</si>
  <si>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</si>
  <si>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</si>
  <si>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</si>
  <si>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</si>
  <si>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</si>
  <si>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</si>
  <si>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</si>
  <si>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</si>
  <si>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</si>
  <si>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</si>
  <si>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</si>
  <si>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</si>
  <si>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</si>
  <si>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</si>
  <si>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</si>
  <si>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</si>
  <si>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</si>
  <si>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</si>
  <si>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</si>
  <si>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</si>
  <si>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</si>
  <si>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</si>
  <si>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</si>
  <si>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</si>
  <si>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</si>
  <si>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</si>
  <si>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</si>
  <si>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</si>
  <si>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</si>
  <si>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</si>
  <si>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</si>
  <si>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</si>
  <si>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</si>
  <si>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</si>
  <si>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</si>
  <si>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</si>
  <si>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</si>
  <si>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</si>
  <si>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</si>
  <si>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</si>
  <si>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</si>
  <si>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</si>
  <si>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</si>
  <si>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</si>
  <si>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</si>
  <si>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</si>
  <si>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</si>
  <si>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</si>
  <si>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</si>
  <si>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</si>
  <si>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</si>
  <si>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</si>
  <si>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</si>
  <si>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</si>
  <si>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</si>
  <si>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</si>
  <si>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</si>
  <si>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</si>
  <si>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</si>
  <si>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</si>
  <si>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</si>
  <si>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</si>
  <si>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</si>
  <si>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</si>
  <si>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</si>
  <si>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</si>
  <si>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</si>
  <si>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</si>
  <si>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</si>
  <si>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</si>
  <si>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</si>
  <si>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</si>
  <si>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</si>
  <si>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</si>
  <si>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</si>
  <si>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</si>
  <si>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</si>
  <si>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</si>
  <si>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</si>
  <si>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</si>
  <si>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</si>
  <si>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</si>
  <si>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</si>
  <si>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</si>
  <si>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</si>
  <si>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</si>
  <si>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</si>
  <si>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</si>
  <si>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</si>
  <si>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</si>
  <si>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</si>
  <si>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</si>
  <si>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</si>
  <si>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</si>
  <si>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</si>
  <si>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</si>
  <si>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</si>
  <si>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</si>
  <si>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</si>
  <si>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</si>
  <si>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</si>
  <si>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</si>
  <si>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</si>
  <si>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</si>
  <si>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</si>
  <si>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</si>
  <si>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</si>
  <si>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</si>
  <si>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</si>
  <si>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</si>
  <si>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</si>
  <si>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</si>
  <si>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</si>
  <si>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</si>
  <si>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</si>
  <si>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</si>
  <si>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</si>
  <si>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</si>
  <si>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</si>
  <si>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</si>
  <si>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</si>
  <si>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</si>
  <si>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</si>
  <si>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</si>
  <si>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</si>
  <si>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</si>
  <si>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</si>
  <si>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</si>
  <si>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</si>
  <si>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</si>
  <si>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</si>
  <si>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</si>
  <si>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</si>
  <si>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</si>
  <si>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</si>
  <si>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</si>
  <si>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</si>
  <si>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</si>
  <si>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</si>
  <si>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</si>
  <si>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</si>
  <si>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</si>
  <si>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</si>
  <si>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</si>
  <si>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</si>
  <si>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</si>
  <si>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</si>
  <si>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</si>
  <si>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</si>
  <si>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</si>
  <si>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</si>
  <si>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</si>
  <si>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</si>
  <si>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</si>
  <si>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</si>
  <si>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</si>
  <si>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</si>
  <si>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</si>
  <si>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</si>
  <si>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</si>
  <si>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</si>
  <si>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</si>
  <si>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</si>
  <si>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</si>
  <si>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</si>
  <si>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</si>
  <si>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</si>
  <si>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</si>
  <si>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</si>
  <si>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</si>
  <si>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</si>
  <si>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</si>
  <si>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</si>
  <si>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</si>
  <si>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</si>
  <si>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</si>
  <si>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</si>
  <si>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</si>
  <si>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</si>
  <si>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</si>
  <si>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</si>
  <si>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</si>
  <si>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</si>
  <si>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</si>
  <si>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</si>
  <si>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</si>
  <si>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</si>
  <si>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</si>
  <si>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</si>
  <si>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</si>
  <si>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</si>
  <si>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</si>
  <si>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</si>
  <si>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</si>
  <si>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</si>
  <si>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</si>
  <si>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</si>
  <si>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</si>
  <si>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</si>
  <si>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</si>
  <si>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</si>
  <si>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</si>
  <si>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</si>
  <si>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</si>
  <si>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</si>
  <si>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</si>
  <si>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</si>
  <si>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</si>
  <si>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</si>
  <si>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</si>
  <si>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</si>
  <si>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</si>
  <si>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</si>
  <si>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</si>
  <si>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</si>
  <si>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</si>
  <si>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</si>
  <si>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</si>
  <si>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</si>
  <si>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</si>
  <si>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</si>
  <si>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</si>
  <si>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</si>
  <si>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</si>
  <si>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</si>
  <si>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</si>
  <si>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</si>
  <si>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</si>
  <si>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</si>
  <si>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</si>
  <si>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</si>
  <si>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</si>
  <si>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</si>
  <si>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</si>
  <si>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</si>
  <si>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</si>
  <si>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</si>
  <si>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</si>
  <si>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</si>
  <si>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</si>
  <si>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</si>
  <si>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</si>
  <si>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</si>
  <si>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</si>
  <si>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</si>
  <si>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</si>
  <si>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</si>
  <si>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</si>
  <si>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</si>
  <si>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</si>
  <si>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</si>
  <si>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</si>
  <si>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</si>
  <si>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</si>
  <si>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</si>
  <si>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</si>
  <si>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</si>
  <si>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</si>
  <si>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</si>
  <si>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</si>
  <si>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</si>
  <si>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</si>
  <si>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</si>
  <si>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</si>
  <si>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</si>
  <si>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</si>
  <si>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</si>
  <si>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</si>
  <si>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</si>
  <si>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</si>
  <si>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</si>
  <si>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</si>
  <si>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</si>
  <si>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</si>
  <si>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</si>
  <si>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</si>
  <si>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</si>
  <si>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</si>
  <si>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</si>
  <si>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</si>
  <si>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</si>
  <si>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</si>
  <si>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</si>
  <si>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</si>
  <si>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</si>
  <si>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</si>
  <si>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</si>
  <si>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</si>
  <si>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</si>
  <si>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</si>
  <si>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</si>
  <si>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</si>
  <si>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</si>
  <si>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</si>
  <si>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</si>
  <si>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</si>
  <si>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</si>
  <si>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</si>
  <si>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</si>
  <si>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</si>
  <si>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</si>
  <si>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</si>
  <si>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</si>
  <si>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</si>
  <si>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</si>
  <si>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</si>
  <si>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</si>
  <si>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</si>
  <si>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</si>
  <si>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</si>
  <si>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</si>
  <si>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</si>
  <si>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</si>
  <si>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</si>
  <si>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</si>
  <si>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</si>
  <si>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</si>
  <si>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</si>
  <si>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</si>
  <si>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</si>
  <si>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</si>
  <si>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</si>
  <si>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</si>
  <si>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</si>
  <si>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</si>
  <si>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</si>
  <si>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</si>
  <si>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</si>
  <si>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</si>
  <si>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</si>
  <si>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</si>
  <si>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</si>
  <si>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</si>
  <si>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</si>
  <si>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</si>
  <si>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</si>
  <si>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</si>
  <si>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</si>
  <si>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</si>
  <si>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</si>
  <si>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</si>
  <si>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</si>
  <si>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</si>
  <si>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</si>
  <si>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</si>
  <si>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</si>
  <si>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</si>
  <si>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</si>
  <si>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</si>
  <si>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</si>
  <si>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</si>
  <si>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</si>
  <si>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</si>
  <si>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</si>
  <si>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</si>
  <si>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</si>
  <si>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</si>
  <si>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</si>
  <si>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</si>
  <si>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</si>
  <si>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</si>
  <si>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</si>
  <si>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</si>
  <si>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</si>
  <si>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</si>
  <si>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</si>
  <si>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</si>
  <si>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</si>
  <si>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</si>
  <si>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</si>
  <si>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</si>
  <si>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</si>
  <si>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</si>
  <si>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</si>
  <si>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</si>
  <si>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</si>
  <si>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</si>
  <si>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</si>
  <si>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</si>
  <si>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</si>
  <si>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</si>
  <si>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</si>
  <si>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</si>
  <si>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</si>
  <si>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</si>
  <si>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</si>
  <si>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</si>
  <si>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</si>
  <si>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</si>
  <si>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</si>
  <si>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</si>
  <si>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</si>
  <si>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</si>
  <si>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</si>
  <si>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</si>
  <si>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</si>
  <si>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</si>
  <si>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</si>
  <si>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</si>
  <si>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</si>
  <si>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</si>
  <si>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</si>
  <si>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</si>
  <si>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</si>
  <si>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</si>
  <si>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</si>
  <si>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</si>
  <si>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</si>
  <si>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</si>
  <si>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</si>
  <si>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</si>
  <si>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</si>
  <si>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</si>
  <si>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</si>
  <si>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</si>
  <si>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</si>
  <si>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</si>
  <si>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</si>
  <si>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</si>
  <si>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</si>
  <si>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</si>
  <si>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</si>
  <si>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</si>
  <si>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</si>
  <si>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</si>
  <si>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</si>
  <si>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</si>
  <si>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</si>
  <si>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</si>
  <si>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</si>
  <si>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</si>
  <si>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</si>
  <si>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</si>
  <si>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</si>
  <si>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</si>
  <si>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</si>
  <si>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</si>
  <si>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</si>
  <si>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</si>
  <si>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</si>
  <si>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</si>
  <si>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</si>
  <si>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</si>
  <si>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</si>
  <si>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</si>
  <si>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</si>
  <si>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</si>
  <si>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</si>
  <si>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</si>
  <si>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</si>
  <si>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</si>
  <si>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</si>
  <si>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</si>
  <si>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</si>
  <si>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</si>
  <si>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</si>
  <si>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</si>
  <si>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</si>
  <si>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</si>
  <si>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</si>
  <si>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</si>
  <si>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</si>
  <si>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</si>
  <si>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</si>
  <si>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</si>
  <si>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</si>
  <si>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</si>
  <si>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</si>
  <si>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</si>
  <si>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</si>
  <si>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</si>
  <si>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</si>
  <si>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</si>
  <si>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</si>
  <si>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</si>
  <si>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</si>
  <si>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</si>
  <si>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</si>
  <si>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</si>
  <si>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</si>
  <si>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</si>
  <si>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</si>
  <si>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</si>
  <si>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</si>
  <si>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</si>
  <si>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</si>
  <si>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</si>
  <si>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</si>
  <si>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</si>
  <si>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</si>
  <si>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</si>
  <si>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</si>
  <si>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</si>
  <si>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</si>
  <si>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</si>
  <si>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</si>
  <si>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</si>
  <si>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</si>
  <si>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</si>
  <si>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</si>
  <si>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</si>
  <si>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</si>
  <si>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</si>
  <si>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</si>
  <si>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</si>
  <si>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</si>
  <si>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</si>
  <si>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</si>
  <si>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</si>
  <si>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</si>
  <si>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</si>
  <si>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</si>
  <si>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</si>
  <si>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</si>
  <si>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</si>
  <si>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</si>
  <si>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</si>
  <si>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</si>
  <si>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</si>
  <si>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</si>
  <si>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</si>
  <si>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</si>
  <si>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</si>
  <si>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</si>
  <si>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</si>
  <si>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</si>
  <si>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</si>
  <si>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</si>
  <si>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</si>
  <si>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</si>
  <si>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</si>
  <si>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</si>
  <si>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</si>
  <si>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</si>
  <si>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</si>
  <si>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</si>
  <si>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</si>
  <si>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</si>
  <si>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</si>
  <si>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</si>
  <si>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</si>
  <si>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</si>
  <si>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</si>
  <si>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</si>
  <si>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</si>
  <si>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</si>
  <si>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</si>
  <si>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</si>
  <si>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</si>
  <si>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</si>
  <si>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</si>
  <si>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</si>
  <si>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</si>
  <si>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</si>
  <si>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</si>
  <si>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</si>
  <si>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</si>
  <si>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</si>
  <si>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</si>
  <si>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</si>
  <si>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</si>
  <si>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</si>
  <si>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</si>
  <si>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</si>
  <si>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</si>
  <si>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</si>
  <si>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</si>
  <si>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</si>
  <si>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</si>
  <si>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</si>
  <si>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</si>
  <si>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</si>
  <si>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</si>
  <si>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</si>
  <si>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</si>
  <si>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</si>
  <si>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</si>
  <si>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</si>
  <si>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</si>
  <si>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</si>
  <si>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</si>
  <si>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</si>
  <si>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</si>
  <si>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</si>
  <si>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</si>
  <si>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</si>
  <si>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</si>
  <si>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</si>
  <si>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</si>
  <si>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</si>
  <si>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</si>
  <si>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</si>
  <si>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</si>
  <si>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</si>
  <si>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</si>
  <si>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</si>
  <si>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</si>
  <si>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</si>
  <si>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</si>
  <si>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</si>
  <si>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</si>
  <si>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</si>
  <si>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</si>
  <si>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</si>
  <si>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</si>
  <si>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</si>
  <si>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</si>
  <si>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</si>
  <si>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</si>
  <si>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</si>
  <si>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</si>
  <si>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</si>
  <si>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</si>
  <si>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</si>
  <si>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</si>
  <si>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</si>
  <si>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</si>
  <si>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</si>
  <si>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</si>
  <si>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</si>
  <si>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</si>
  <si>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</si>
  <si>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</si>
  <si>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</si>
  <si>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</si>
  <si>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</si>
  <si>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</si>
  <si>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</si>
  <si>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</si>
  <si>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</si>
  <si>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</si>
  <si>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</si>
  <si>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</si>
  <si>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</si>
  <si>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</si>
  <si>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</si>
  <si>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</si>
  <si>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</si>
  <si>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</si>
  <si>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</si>
  <si>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</si>
  <si>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</si>
  <si>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</si>
  <si>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</si>
  <si>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</si>
  <si>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</si>
  <si>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</si>
  <si>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</si>
  <si>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</si>
  <si>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</si>
  <si>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</si>
  <si>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</si>
  <si>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</si>
  <si>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</si>
  <si>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</si>
  <si>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</si>
  <si>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</si>
  <si>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</si>
  <si>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</si>
  <si>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</si>
  <si>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</si>
  <si>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</si>
  <si>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</si>
  <si>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</si>
  <si>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</si>
  <si>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</si>
  <si>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</si>
  <si>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</si>
  <si>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</si>
  <si>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</si>
  <si>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</si>
  <si>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</si>
  <si>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</si>
  <si>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</si>
  <si>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</si>
  <si>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</si>
  <si>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</si>
  <si>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</si>
  <si>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</si>
  <si>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</si>
  <si>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</si>
  <si>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</si>
  <si>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</si>
  <si>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</si>
  <si>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</si>
  <si>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</si>
  <si>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</si>
  <si>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</si>
  <si>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</si>
  <si>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</si>
  <si>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</si>
  <si>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</si>
  <si>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</si>
  <si>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</si>
  <si>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</si>
  <si>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</si>
  <si>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</si>
  <si>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</si>
  <si>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</si>
  <si>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</si>
  <si>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</si>
  <si>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</si>
  <si>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</si>
  <si>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</si>
  <si>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</si>
  <si>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</si>
  <si>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</si>
  <si>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</si>
  <si>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</si>
  <si>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</si>
  <si>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</si>
  <si>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</si>
  <si>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</si>
  <si>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</si>
  <si>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</si>
  <si>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</si>
  <si>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</si>
  <si>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</si>
  <si>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</si>
  <si>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</si>
  <si>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</si>
  <si>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</si>
  <si>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</si>
  <si>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</si>
  <si>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</si>
  <si>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</si>
  <si>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</si>
  <si>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</si>
  <si>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</si>
  <si>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</si>
  <si>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</si>
  <si>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</si>
  <si>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</si>
  <si>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</si>
  <si>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</si>
  <si>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</si>
  <si>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</si>
  <si>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</si>
  <si>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</si>
  <si>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</si>
  <si>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</si>
  <si>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</si>
  <si>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</si>
  <si>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</si>
  <si>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</si>
  <si>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</si>
  <si>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</si>
  <si>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</si>
  <si>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</si>
  <si>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</si>
  <si>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</si>
  <si>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</si>
  <si>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</si>
  <si>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</si>
  <si>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</si>
  <si>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</si>
  <si>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</si>
  <si>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</si>
  <si>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</si>
  <si>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</si>
  <si>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</si>
  <si>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</si>
  <si>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</si>
  <si>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</si>
  <si>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</si>
  <si>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</si>
  <si>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</si>
  <si>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</si>
  <si>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</si>
  <si>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</si>
  <si>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</si>
  <si>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</si>
  <si>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</si>
  <si>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</si>
  <si>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</si>
  <si>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</si>
  <si>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</si>
  <si>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</si>
  <si>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</si>
  <si>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</si>
  <si>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</si>
  <si>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</si>
  <si>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</si>
  <si>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</si>
  <si>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</si>
  <si>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</si>
  <si>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</si>
  <si>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</si>
  <si>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</si>
  <si>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</si>
  <si>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</si>
  <si>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</si>
  <si>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</si>
  <si>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</si>
  <si>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</si>
  <si>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</si>
  <si>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</si>
  <si>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</si>
  <si>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</si>
  <si>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</si>
  <si>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</si>
  <si>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</si>
  <si>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</si>
  <si>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</si>
  <si>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</si>
  <si>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</si>
  <si>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</si>
  <si>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</si>
  <si>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</si>
  <si>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</si>
  <si>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</si>
  <si>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</si>
  <si>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</si>
  <si>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</si>
  <si>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</si>
  <si>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</si>
  <si>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</si>
  <si>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</si>
  <si>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</si>
  <si>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</si>
  <si>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</si>
  <si>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</si>
  <si>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</si>
  <si>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</si>
  <si>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</si>
  <si>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</si>
  <si>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</si>
  <si>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</si>
  <si>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</si>
  <si>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</si>
  <si>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</si>
  <si>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</si>
  <si>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</si>
  <si>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</si>
  <si>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</si>
  <si>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</si>
  <si>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</si>
  <si>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</si>
  <si>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</si>
  <si>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</si>
  <si>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</si>
  <si>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</si>
  <si>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</si>
  <si>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</si>
  <si>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</si>
  <si>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</si>
  <si>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</si>
  <si>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</si>
  <si>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</si>
  <si>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</si>
  <si>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</si>
  <si>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</si>
  <si>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</si>
  <si>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</si>
  <si>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</si>
  <si>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</si>
  <si>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</si>
  <si>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</si>
  <si>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</si>
  <si>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</si>
  <si>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</si>
  <si>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</si>
  <si>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</si>
  <si>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</si>
  <si>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</si>
  <si>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</si>
  <si>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</si>
  <si>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</si>
  <si>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</si>
  <si>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</si>
  <si>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</si>
  <si>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</si>
  <si>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</si>
  <si>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</si>
  <si>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</si>
  <si>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</si>
  <si>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</si>
  <si>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</si>
  <si>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</si>
  <si>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</si>
  <si>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</si>
  <si>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</si>
  <si>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</si>
  <si>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</si>
  <si>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</si>
  <si>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</si>
  <si>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</si>
  <si>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</si>
  <si>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</si>
  <si>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</si>
  <si>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</si>
  <si>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</si>
  <si>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</si>
  <si>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</si>
  <si>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</si>
  <si>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</si>
  <si>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</si>
  <si>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</si>
  <si>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</si>
  <si>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</si>
  <si>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</si>
  <si>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</si>
  <si>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</si>
  <si>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</si>
  <si>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</si>
  <si>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</si>
  <si>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</si>
  <si>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</si>
  <si>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</si>
  <si>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</si>
  <si>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</si>
  <si>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</si>
  <si>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</si>
  <si>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</si>
  <si>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</si>
  <si>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</si>
  <si>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</si>
  <si>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</si>
  <si>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</si>
  <si>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</si>
  <si>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</si>
  <si>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</si>
  <si>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</si>
  <si>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</si>
  <si>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</si>
  <si>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</si>
  <si>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</si>
  <si>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</si>
  <si>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</si>
  <si>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</si>
  <si>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</si>
  <si>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</si>
  <si>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</si>
  <si>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</si>
  <si>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</si>
  <si>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</si>
  <si>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</si>
  <si>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</si>
  <si>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</si>
  <si>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</si>
  <si>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</si>
  <si>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</si>
  <si>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</si>
  <si>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</si>
  <si>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</si>
  <si>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</si>
  <si>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</si>
  <si>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</si>
  <si>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</si>
  <si>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</si>
  <si>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</si>
  <si>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</si>
  <si>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</si>
  <si>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</si>
  <si>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</si>
  <si>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</si>
  <si>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</si>
  <si>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</si>
  <si>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</si>
  <si>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</si>
  <si>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</si>
  <si>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</si>
  <si>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</si>
  <si>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</si>
  <si>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</si>
  <si>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</si>
  <si>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</si>
  <si>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</si>
  <si>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</si>
  <si>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</si>
  <si>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</si>
  <si>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</si>
  <si>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</si>
  <si>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</si>
  <si>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</si>
  <si>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</si>
  <si>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</si>
  <si>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</si>
  <si>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</si>
  <si>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</si>
  <si>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</si>
  <si>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</si>
  <si>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</si>
  <si>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</si>
  <si>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</si>
  <si>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</si>
  <si>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</si>
  <si>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</si>
  <si>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</si>
  <si>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</si>
  <si>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</si>
  <si>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</si>
  <si>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</si>
  <si>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</si>
  <si>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</si>
  <si>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</si>
  <si>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</si>
  <si>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</si>
  <si>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</si>
  <si>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</si>
  <si>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</si>
  <si>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</si>
  <si>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</si>
  <si>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</si>
  <si>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</si>
  <si>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</si>
  <si>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</si>
  <si>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</si>
  <si>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</si>
  <si>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</si>
  <si>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</si>
  <si>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</si>
  <si>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</si>
  <si>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</si>
  <si>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</si>
  <si>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</si>
  <si>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</si>
  <si>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</si>
  <si>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</si>
  <si>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</si>
  <si>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</si>
  <si>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</si>
  <si>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</si>
  <si>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</si>
  <si>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</si>
  <si>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</si>
  <si>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</si>
  <si>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</si>
  <si>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</si>
  <si>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</si>
  <si>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</si>
  <si>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</si>
  <si>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</si>
  <si>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</si>
  <si>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</si>
  <si>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</si>
  <si>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</si>
  <si>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</si>
  <si>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</si>
  <si>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</si>
  <si>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</si>
  <si>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</si>
  <si>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</si>
  <si>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</si>
  <si>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</si>
  <si>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</si>
  <si>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</si>
  <si>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</si>
  <si>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</si>
  <si>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</si>
  <si>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</si>
  <si>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</si>
  <si>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</si>
  <si>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</si>
  <si>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</si>
  <si>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</si>
  <si>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</si>
  <si>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</si>
  <si>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</si>
  <si>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</si>
  <si>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</si>
  <si>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</si>
  <si>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</si>
  <si>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</si>
  <si>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</si>
  <si>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</si>
  <si>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</si>
  <si>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</si>
  <si>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</si>
  <si>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</si>
  <si>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</si>
  <si>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</si>
  <si>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</si>
  <si>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</si>
  <si>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</si>
  <si>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</si>
  <si>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</si>
  <si>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</si>
  <si>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</si>
  <si>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</si>
  <si>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</si>
  <si>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</si>
  <si>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</si>
  <si>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</si>
  <si>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</si>
  <si>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</si>
  <si>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</si>
  <si>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</si>
  <si>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</si>
  <si>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</si>
  <si>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</si>
  <si>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</si>
  <si>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</si>
  <si>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</si>
  <si>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</si>
  <si>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</si>
  <si>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</si>
  <si>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</si>
  <si>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</si>
  <si>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</si>
  <si>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</si>
  <si>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</si>
  <si>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</si>
  <si>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</si>
  <si>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</si>
  <si>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</si>
  <si>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</si>
  <si>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</si>
  <si>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</si>
  <si>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</si>
  <si>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</si>
  <si>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</si>
  <si>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</si>
  <si>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</si>
  <si>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</si>
  <si>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</si>
  <si>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</si>
  <si>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</si>
  <si>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</si>
  <si>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</si>
  <si>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</si>
  <si>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</si>
  <si>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</si>
  <si>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</si>
  <si>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</si>
  <si>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</si>
  <si>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</si>
  <si>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</si>
  <si>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</si>
  <si>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</si>
  <si>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</si>
  <si>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</si>
  <si>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</si>
  <si>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</si>
  <si>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</si>
  <si>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</si>
  <si>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</si>
  <si>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</si>
  <si>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</si>
  <si>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</si>
  <si>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</si>
  <si>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</si>
  <si>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</si>
  <si>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</si>
  <si>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</si>
  <si>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</si>
  <si>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</si>
  <si>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</si>
  <si>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</si>
  <si>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</si>
  <si>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</si>
  <si>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</si>
  <si>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</si>
  <si>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</si>
  <si>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</si>
  <si>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</si>
  <si>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</si>
  <si>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</si>
  <si>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</si>
  <si>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</si>
  <si>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</si>
  <si>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</si>
  <si>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</si>
  <si>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</si>
  <si>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</si>
  <si>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</si>
  <si>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</si>
  <si>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</si>
  <si>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</si>
  <si>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</si>
  <si>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</si>
  <si>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</si>
  <si>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</si>
  <si>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</si>
  <si>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</si>
  <si>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</si>
  <si>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</si>
  <si>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</si>
  <si>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</si>
  <si>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</si>
  <si>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</si>
  <si>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</si>
  <si>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</si>
  <si>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</si>
  <si>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</si>
  <si>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</si>
  <si>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</si>
  <si>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</si>
  <si>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</si>
  <si>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</si>
  <si>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</si>
  <si>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</si>
  <si>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</si>
  <si>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</si>
  <si>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</si>
  <si>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</si>
  <si>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</si>
  <si>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</si>
  <si>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</si>
  <si>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</si>
  <si>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</si>
  <si>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</si>
  <si>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</si>
  <si>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</si>
  <si>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</si>
  <si>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</si>
  <si>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</si>
  <si>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</si>
  <si>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</si>
  <si>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</si>
  <si>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</si>
  <si>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</si>
  <si>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</si>
  <si>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</si>
  <si>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</si>
  <si>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</si>
  <si>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</si>
  <si>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</si>
  <si>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</si>
  <si>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</si>
  <si>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</si>
  <si>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</si>
  <si>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</si>
  <si>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</si>
  <si>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</si>
  <si>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</si>
  <si>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</si>
  <si>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</si>
  <si>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</si>
  <si>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</si>
  <si>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</si>
  <si>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</si>
  <si>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</si>
  <si>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</si>
  <si>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</si>
  <si>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</si>
  <si>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</si>
  <si>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</si>
  <si>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</si>
  <si>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</si>
  <si>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</si>
  <si>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</si>
  <si>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</si>
  <si>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</si>
  <si>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</si>
  <si>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</si>
  <si>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</si>
  <si>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</si>
  <si>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</si>
  <si>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</si>
  <si>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</si>
  <si>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</si>
  <si>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</si>
  <si>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</si>
  <si>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</si>
  <si>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</si>
  <si>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</si>
  <si>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</si>
  <si>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</si>
  <si>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</si>
  <si>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</si>
  <si>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</si>
  <si>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</si>
  <si>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</si>
  <si>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</si>
  <si>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</si>
  <si>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</si>
  <si>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</si>
  <si>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</si>
  <si>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</si>
  <si>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</si>
  <si>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</si>
  <si>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</si>
  <si>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</si>
  <si>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</si>
  <si>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</si>
  <si>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</si>
  <si>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</si>
  <si>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</si>
  <si>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</si>
  <si>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</si>
  <si>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</si>
  <si>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</si>
  <si>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</si>
  <si>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</si>
  <si>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</si>
  <si>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</si>
  <si>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</si>
  <si>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</si>
  <si>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</si>
  <si>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</si>
  <si>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</si>
  <si>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</si>
  <si>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</si>
  <si>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</si>
  <si>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</si>
  <si>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</si>
  <si>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</si>
  <si>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</si>
  <si>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</si>
  <si>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</si>
  <si>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</si>
  <si>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</si>
  <si>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</si>
  <si>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</si>
  <si>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</si>
  <si>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</si>
  <si>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</si>
  <si>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</si>
  <si>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</si>
  <si>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</si>
  <si>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</si>
  <si>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</si>
  <si>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</si>
  <si>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</si>
  <si>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</si>
  <si>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</si>
  <si>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</si>
  <si>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</si>
  <si>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</si>
  <si>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</si>
  <si>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</si>
  <si>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</si>
  <si>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</si>
  <si>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</si>
  <si>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</si>
  <si>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</si>
  <si>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</si>
  <si>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</si>
  <si>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</si>
  <si>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</si>
  <si>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</si>
  <si>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</si>
  <si>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</si>
  <si>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</si>
  <si>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</si>
  <si>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</si>
  <si>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</si>
  <si>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</si>
  <si>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</si>
  <si>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</si>
  <si>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</si>
  <si>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</si>
  <si>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</si>
  <si>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</si>
  <si>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</si>
  <si>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</si>
  <si>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</si>
  <si>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</si>
  <si>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</si>
  <si>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</si>
  <si>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</si>
  <si>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</si>
  <si>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</si>
  <si>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</si>
  <si>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</si>
  <si>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</si>
  <si>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</si>
  <si>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</si>
  <si>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</si>
  <si>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</si>
  <si>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</si>
  <si>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</si>
  <si>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</si>
  <si>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</si>
  <si>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</si>
  <si>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</si>
  <si>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</si>
  <si>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</si>
  <si>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</si>
  <si>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</si>
  <si>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</si>
  <si>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</si>
  <si>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</si>
  <si>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</si>
  <si>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</si>
  <si>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</si>
  <si>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</si>
  <si>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</si>
  <si>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</si>
  <si>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</si>
  <si>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</si>
  <si>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</si>
  <si>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</si>
  <si>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</si>
  <si>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</si>
  <si>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</si>
  <si>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</si>
  <si>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</si>
  <si>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</si>
  <si>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</si>
  <si>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</si>
  <si>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</si>
  <si>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</si>
  <si>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</si>
  <si>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</si>
  <si>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</si>
  <si>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</si>
  <si>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</si>
  <si>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</si>
  <si>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</si>
  <si>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</si>
  <si>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</si>
  <si>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</si>
  <si>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</si>
  <si>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</si>
  <si>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</si>
  <si>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</si>
  <si>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</si>
  <si>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</si>
  <si>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</si>
  <si>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</si>
  <si>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</si>
  <si>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</si>
  <si>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</si>
  <si>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</si>
  <si>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</si>
  <si>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</si>
  <si>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</si>
  <si>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</si>
  <si>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</si>
  <si>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</si>
  <si>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</si>
  <si>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</si>
  <si>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</si>
  <si>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</si>
  <si>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</si>
  <si>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</si>
  <si>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</si>
  <si>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</si>
  <si>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</si>
  <si>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</si>
  <si>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</si>
  <si>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</si>
  <si>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</si>
  <si>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</si>
  <si>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</si>
  <si>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</si>
  <si>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</si>
  <si>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</si>
  <si>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</si>
  <si>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</si>
  <si>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</si>
  <si>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</si>
  <si>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</si>
  <si>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</si>
  <si>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</si>
  <si>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</si>
  <si>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</si>
  <si>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</si>
  <si>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</si>
  <si>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</si>
  <si>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</si>
  <si>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</si>
  <si>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</si>
  <si>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</si>
  <si>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</si>
  <si>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</si>
  <si>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</si>
  <si>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</si>
  <si>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</si>
  <si>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</si>
  <si>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</si>
  <si>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</si>
  <si>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</si>
  <si>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</si>
  <si>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</si>
  <si>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</si>
  <si>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</si>
  <si>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</si>
  <si>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</si>
  <si>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</si>
  <si>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</si>
  <si>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</si>
  <si>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</si>
  <si>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</si>
  <si>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</si>
  <si>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</si>
  <si>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</si>
  <si>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</si>
  <si>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</si>
  <si>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</si>
  <si>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</si>
  <si>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</si>
  <si>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</si>
  <si>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</si>
  <si>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</si>
  <si>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</si>
  <si>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</si>
  <si>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</si>
  <si>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</si>
  <si>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</si>
  <si>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</si>
  <si>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</si>
  <si>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</si>
  <si>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</si>
  <si>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</si>
  <si>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</si>
  <si>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</si>
  <si>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</si>
  <si>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</si>
  <si>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</si>
  <si>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</si>
  <si>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</si>
  <si>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</si>
  <si>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</si>
  <si>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</si>
  <si>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</si>
  <si>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</si>
  <si>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</si>
  <si>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</si>
  <si>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</si>
  <si>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</si>
  <si>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</si>
  <si>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</si>
  <si>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</si>
  <si>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</si>
  <si>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</si>
  <si>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</si>
  <si>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</si>
  <si>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</si>
  <si>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</si>
  <si>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</si>
  <si>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</si>
  <si>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</si>
  <si>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</si>
  <si>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</si>
  <si>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</si>
  <si>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</si>
  <si>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</si>
  <si>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</si>
  <si>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</si>
  <si>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</si>
  <si>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</si>
  <si>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</si>
  <si>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</si>
  <si>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</si>
  <si>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</si>
  <si>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</si>
  <si>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</si>
  <si>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</si>
  <si>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</si>
  <si>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</si>
  <si>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</si>
  <si>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</si>
  <si>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</si>
  <si>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</si>
  <si>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</si>
  <si>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</si>
  <si>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</si>
  <si>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</si>
  <si>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</si>
  <si>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</si>
  <si>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</si>
  <si>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</si>
  <si>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</si>
  <si>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</si>
  <si>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</si>
  <si>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</si>
  <si>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</si>
  <si>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</si>
  <si>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</si>
  <si>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</si>
  <si>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</si>
  <si>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</si>
  <si>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</si>
  <si>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</si>
  <si>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</si>
  <si>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</si>
  <si>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</si>
  <si>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</si>
  <si>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</si>
  <si>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</si>
  <si>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</si>
  <si>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</si>
  <si>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</si>
  <si>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</si>
  <si>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</si>
  <si>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</si>
  <si>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</si>
  <si>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</si>
  <si>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</si>
  <si>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</si>
  <si>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</si>
  <si>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</si>
  <si>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</si>
  <si>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</si>
  <si>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</si>
  <si>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</si>
  <si>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</si>
  <si>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</si>
  <si>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</si>
  <si>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</si>
  <si>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</si>
  <si>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</si>
  <si>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</si>
  <si>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</si>
  <si>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</si>
  <si>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</si>
  <si>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</si>
  <si>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</si>
  <si>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</si>
  <si>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</si>
  <si>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</si>
  <si>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</si>
  <si>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</si>
  <si>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</si>
  <si>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</si>
  <si>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</si>
  <si>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</si>
  <si>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</si>
  <si>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</si>
  <si>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</si>
  <si>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</si>
  <si>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</si>
  <si>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</si>
  <si>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</si>
  <si>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</si>
  <si>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</si>
  <si>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</si>
  <si>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</si>
  <si>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</si>
  <si>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</si>
  <si>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</si>
  <si>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</si>
  <si>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</si>
  <si>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</si>
  <si>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</si>
  <si>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</si>
  <si>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</si>
  <si>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</si>
  <si>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</si>
  <si>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</si>
  <si>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</si>
  <si>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</si>
  <si>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</si>
  <si>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</si>
  <si>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</si>
  <si>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</si>
  <si>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</si>
  <si>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</si>
  <si>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</si>
  <si>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</si>
  <si>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</si>
  <si>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</si>
  <si>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</si>
  <si>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</si>
  <si>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</si>
  <si>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</si>
  <si>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</si>
  <si>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</si>
  <si>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</si>
  <si>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</si>
  <si>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</si>
  <si>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</si>
  <si>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</si>
  <si>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</si>
  <si>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</si>
  <si>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</si>
  <si>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</si>
  <si>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</si>
  <si>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</si>
  <si>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</si>
  <si>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</si>
  <si>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</si>
  <si>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</si>
  <si>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</si>
  <si>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</si>
  <si>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</si>
  <si>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</si>
  <si>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</si>
  <si>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</si>
  <si>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</si>
  <si>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</si>
  <si>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</si>
  <si>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</si>
  <si>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</si>
  <si>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</si>
  <si>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</si>
  <si>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</si>
  <si>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</si>
  <si>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</si>
  <si>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</si>
  <si>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</si>
  <si>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</si>
  <si>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</si>
  <si>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</si>
  <si>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</si>
  <si>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</si>
  <si>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</si>
  <si>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</si>
  <si>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</si>
  <si>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</si>
  <si>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</si>
  <si>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</si>
  <si>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</si>
  <si>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</si>
  <si>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</si>
  <si>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</si>
  <si>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</si>
  <si>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</si>
  <si>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</si>
  <si>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</si>
  <si>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</si>
  <si>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</si>
  <si>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</si>
  <si>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</si>
  <si>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</si>
  <si>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</si>
  <si>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</si>
  <si>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</si>
  <si>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</si>
  <si>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</si>
  <si>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</si>
  <si>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</si>
  <si>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</si>
  <si>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</si>
  <si>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</si>
  <si>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</si>
  <si>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</si>
  <si>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</si>
  <si>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</si>
  <si>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</si>
  <si>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</si>
  <si>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</si>
  <si>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</si>
  <si>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</si>
  <si>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</si>
  <si>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</si>
  <si>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</si>
  <si>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</si>
  <si>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</si>
  <si>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</si>
  <si>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</si>
  <si>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</si>
  <si>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</si>
  <si>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</si>
  <si>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</si>
  <si>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</si>
  <si>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</si>
  <si>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</si>
  <si>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</si>
  <si>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</si>
  <si>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</si>
  <si>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</si>
  <si>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</si>
  <si>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</si>
  <si>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</si>
  <si>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</si>
  <si>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</si>
  <si>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</si>
  <si>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</si>
  <si>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</si>
  <si>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</si>
  <si>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</si>
  <si>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</si>
  <si>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</si>
  <si>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</si>
  <si>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</si>
  <si>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</si>
  <si>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</si>
  <si>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</si>
  <si>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</si>
  <si>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</si>
  <si>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</si>
  <si>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</si>
  <si>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</si>
  <si>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</si>
  <si>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</si>
  <si>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</si>
  <si>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</si>
  <si>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</si>
  <si>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</si>
  <si>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</si>
  <si>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</si>
  <si>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</si>
  <si>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</si>
  <si>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</si>
  <si>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</si>
  <si>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</si>
  <si>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</si>
  <si>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</si>
  <si>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</si>
  <si>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</si>
  <si>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</si>
  <si>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</si>
  <si>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</si>
  <si>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</si>
  <si>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</si>
  <si>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</si>
  <si>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</si>
  <si>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</si>
  <si>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</si>
  <si>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</si>
  <si>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</si>
  <si>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</si>
  <si>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</si>
  <si>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</si>
  <si>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</si>
  <si>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</si>
  <si>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</si>
  <si>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</si>
  <si>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</si>
  <si>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</si>
  <si>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</si>
  <si>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</si>
  <si>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</si>
  <si>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</si>
  <si>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</si>
  <si>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</si>
  <si>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</si>
  <si>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</si>
  <si>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</si>
  <si>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</si>
  <si>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</si>
  <si>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</si>
  <si>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</si>
  <si>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</si>
  <si>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</si>
  <si>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</si>
  <si>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</si>
  <si>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</si>
  <si>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</si>
  <si>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</si>
  <si>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</si>
  <si>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</si>
  <si>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</si>
  <si>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</si>
  <si>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</si>
  <si>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</si>
  <si>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</si>
  <si>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</si>
  <si>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</si>
  <si>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</si>
  <si>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</si>
  <si>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</si>
  <si>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</si>
  <si>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</si>
  <si>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</si>
  <si>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</si>
  <si>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</si>
  <si>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</si>
  <si>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</si>
  <si>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</si>
  <si>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</si>
  <si>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</si>
  <si>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</si>
  <si>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</si>
  <si>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</si>
  <si>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</si>
  <si>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</si>
  <si>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</si>
  <si>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</si>
  <si>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</si>
  <si>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</si>
  <si>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</si>
  <si>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</si>
  <si>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</si>
  <si>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</si>
  <si>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</si>
  <si>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</si>
  <si>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</si>
  <si>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</si>
  <si>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</si>
  <si>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</si>
  <si>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</si>
  <si>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</si>
  <si>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</si>
  <si>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</si>
  <si>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</si>
  <si>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</si>
  <si>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</si>
  <si>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</si>
  <si>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</si>
  <si>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</si>
  <si>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</si>
  <si>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</si>
  <si>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</si>
  <si>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</si>
  <si>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</si>
  <si>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</si>
  <si>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</si>
  <si>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</si>
  <si>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</si>
  <si>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</si>
  <si>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</si>
  <si>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</si>
  <si>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</si>
  <si>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</si>
  <si>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</si>
  <si>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</si>
  <si>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</si>
  <si>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</si>
  <si>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</si>
  <si>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</si>
  <si>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</si>
  <si>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</si>
  <si>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</si>
  <si>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</si>
  <si>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</si>
  <si>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</si>
  <si>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</si>
  <si>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</si>
  <si>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</si>
  <si>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</si>
  <si>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</si>
  <si>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</si>
  <si>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</si>
  <si>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</si>
  <si>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</si>
  <si>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</si>
  <si>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</si>
  <si>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</si>
  <si>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</si>
  <si>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</si>
  <si>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</si>
  <si>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</si>
  <si>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</si>
  <si>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</si>
  <si>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</si>
  <si>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</si>
  <si>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</si>
  <si>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</si>
  <si>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</si>
  <si>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</si>
  <si>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</si>
  <si>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</si>
  <si>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</si>
  <si>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</si>
  <si>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</si>
  <si>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</si>
  <si>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</si>
  <si>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</si>
  <si>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</si>
  <si>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</si>
  <si>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</si>
  <si>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</si>
  <si>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</si>
  <si>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</si>
  <si>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</si>
  <si>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</si>
  <si>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</si>
  <si>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</si>
  <si>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</si>
  <si>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</si>
  <si>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</si>
  <si>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</si>
  <si>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</si>
  <si>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</si>
  <si>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</si>
  <si>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</si>
  <si>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</si>
  <si>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</si>
  <si>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</si>
  <si>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</si>
  <si>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</si>
  <si>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</si>
  <si>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</si>
  <si>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</si>
  <si>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</si>
  <si>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</si>
  <si>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</si>
  <si>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</si>
  <si>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</si>
  <si>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</si>
  <si>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</si>
  <si>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</si>
  <si>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</si>
  <si>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</si>
  <si>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</si>
  <si>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</si>
  <si>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</si>
  <si>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</si>
  <si>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</si>
  <si>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</si>
  <si>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</si>
  <si>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</si>
  <si>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</si>
  <si>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</si>
  <si>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</si>
  <si>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</si>
  <si>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</si>
  <si>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</si>
  <si>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</si>
  <si>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</si>
  <si>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</si>
  <si>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</si>
  <si>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</si>
  <si>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</si>
  <si>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</si>
  <si>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</si>
  <si>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</si>
  <si>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</si>
  <si>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</si>
  <si>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</si>
  <si>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</si>
  <si>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</si>
  <si>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</si>
  <si>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</si>
  <si>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</si>
  <si>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</si>
  <si>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</si>
  <si>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</si>
  <si>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</si>
  <si>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</si>
  <si>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</si>
  <si>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</si>
  <si>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</si>
  <si>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</si>
  <si>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</si>
  <si>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</si>
  <si>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</si>
  <si>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</si>
  <si>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</si>
  <si>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</si>
  <si>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</si>
  <si>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</si>
  <si>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</si>
  <si>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</si>
  <si>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</si>
  <si>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</si>
  <si>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</si>
  <si>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</si>
  <si>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</si>
  <si>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</si>
  <si>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</si>
  <si>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</si>
  <si>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</si>
  <si>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</si>
  <si>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</si>
  <si>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</si>
  <si>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</si>
  <si>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</si>
  <si>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</si>
  <si>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</si>
  <si>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</si>
  <si>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</si>
  <si>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</si>
  <si>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</si>
  <si>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</si>
  <si>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</si>
  <si>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</si>
  <si>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</si>
  <si>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</si>
  <si>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</si>
  <si>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</si>
  <si>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</si>
  <si>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</si>
  <si>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</si>
  <si>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</si>
  <si>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</si>
  <si>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</si>
  <si>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</si>
  <si>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</si>
  <si>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</si>
  <si>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</si>
  <si>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</si>
  <si>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</si>
  <si>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</si>
  <si>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</si>
  <si>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</si>
  <si>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</si>
  <si>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</si>
  <si>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</si>
  <si>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</si>
  <si>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</si>
  <si>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</si>
  <si>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</si>
  <si>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</si>
  <si>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</si>
  <si>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</si>
  <si>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</si>
  <si>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</si>
  <si>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</si>
  <si>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</si>
  <si>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</si>
  <si>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</si>
  <si>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</si>
  <si>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</si>
  <si>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</si>
  <si>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</si>
  <si>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</si>
  <si>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</si>
  <si>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</si>
  <si>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</si>
  <si>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</si>
  <si>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</si>
  <si>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</si>
  <si>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</si>
  <si>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</si>
  <si>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</si>
  <si>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</si>
  <si>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</si>
  <si>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</si>
  <si>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</si>
  <si>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</si>
  <si>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</si>
  <si>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</si>
  <si>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</si>
  <si>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</si>
  <si>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</si>
  <si>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</si>
  <si>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</si>
  <si>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</si>
  <si>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</si>
  <si>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</si>
  <si>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</si>
  <si>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</si>
  <si>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</si>
  <si>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</si>
  <si>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</si>
  <si>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</si>
  <si>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</si>
  <si>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</si>
  <si>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</si>
  <si>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</si>
  <si>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</si>
  <si>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</si>
  <si>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</si>
  <si>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</si>
  <si>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</si>
  <si>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</si>
  <si>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</si>
  <si>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</si>
  <si>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</si>
  <si>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</si>
  <si>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</si>
  <si>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</si>
  <si>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</si>
  <si>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</si>
  <si>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</si>
  <si>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</si>
  <si>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</si>
  <si>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</si>
  <si>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</si>
  <si>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</si>
  <si>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</si>
  <si>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</si>
  <si>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</si>
  <si>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</si>
  <si>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</si>
  <si>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</si>
  <si>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</si>
  <si>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</si>
  <si>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</si>
  <si>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</si>
  <si>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</si>
  <si>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</si>
  <si>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</si>
  <si>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</si>
  <si>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</si>
  <si>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</si>
  <si>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</si>
  <si>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</si>
  <si>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</si>
  <si>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</si>
  <si>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</si>
  <si>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</si>
  <si>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</si>
  <si>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</si>
  <si>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</si>
  <si>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</si>
  <si>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</si>
  <si>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</si>
  <si>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</si>
  <si>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</si>
  <si>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</si>
  <si>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</si>
  <si>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</si>
  <si>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</si>
  <si>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</si>
  <si>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</si>
  <si>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</si>
  <si>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</si>
  <si>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</si>
  <si>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</si>
  <si>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</si>
  <si>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</si>
  <si>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</si>
  <si>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</si>
  <si>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</si>
  <si>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</si>
  <si>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</si>
  <si>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</si>
  <si>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</si>
  <si>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</si>
  <si>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</si>
  <si>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</si>
  <si>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</si>
  <si>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</si>
  <si>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</si>
  <si>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</si>
  <si>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</si>
  <si>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</si>
  <si>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</si>
  <si>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</si>
  <si>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</si>
  <si>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</si>
  <si>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</si>
  <si>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</si>
  <si>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</si>
  <si>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</si>
  <si>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</si>
  <si>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</si>
  <si>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</si>
  <si>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</si>
  <si>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</si>
  <si>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</si>
  <si>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</si>
  <si>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</si>
  <si>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</si>
  <si>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</si>
  <si>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</si>
  <si>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</si>
  <si>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</si>
  <si>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</si>
  <si>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</si>
  <si>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</si>
  <si>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</si>
  <si>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</si>
  <si>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</si>
  <si>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</si>
  <si>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</si>
  <si>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</si>
  <si>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</si>
  <si>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</si>
  <si>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</si>
  <si>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</si>
  <si>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</si>
  <si>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</si>
  <si>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</si>
  <si>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</si>
  <si>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</si>
  <si>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</si>
  <si>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</si>
  <si>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</si>
  <si>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</si>
  <si>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</si>
  <si>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</si>
  <si>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</si>
  <si>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</si>
  <si>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</si>
  <si>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</si>
  <si>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</si>
  <si>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</si>
  <si>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</si>
  <si>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</si>
  <si>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</si>
  <si>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</si>
  <si>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</si>
  <si>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</si>
  <si>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</si>
  <si>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</si>
  <si>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</si>
  <si>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</si>
  <si>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</si>
  <si>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</si>
  <si>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</si>
  <si>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</si>
  <si>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</si>
  <si>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</si>
  <si>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</si>
  <si>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</si>
  <si>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</si>
  <si>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</si>
  <si>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</si>
  <si>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</si>
  <si>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</si>
  <si>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</si>
  <si>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</si>
  <si>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</si>
  <si>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</si>
  <si>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</si>
  <si>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</si>
  <si>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</si>
  <si>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</si>
  <si>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</si>
  <si>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</si>
  <si>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</si>
  <si>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</si>
  <si>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</si>
  <si>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</si>
  <si>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</si>
  <si>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</si>
  <si>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</si>
  <si>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</si>
  <si>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</si>
  <si>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</si>
  <si>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</si>
  <si>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</si>
  <si>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</si>
  <si>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</si>
  <si>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</si>
  <si>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</si>
  <si>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</si>
  <si>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</si>
  <si>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</si>
  <si>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</si>
  <si>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</si>
  <si>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</si>
  <si>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</si>
  <si>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</si>
  <si>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</si>
  <si>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</si>
  <si>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</si>
  <si>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</si>
  <si>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</si>
  <si>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</si>
  <si>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</si>
  <si>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</si>
  <si>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</si>
  <si>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</si>
  <si>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</si>
  <si>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</si>
  <si>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</si>
  <si>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</si>
  <si>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</si>
  <si>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</si>
  <si>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</si>
  <si>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</si>
  <si>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</si>
  <si>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</si>
  <si>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</si>
  <si>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</si>
  <si>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</si>
  <si>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</si>
  <si>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</si>
  <si>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</si>
  <si>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</si>
  <si>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</si>
  <si>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</si>
  <si>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</si>
  <si>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</si>
  <si>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</si>
  <si>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</si>
  <si>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</si>
  <si>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</si>
  <si>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</si>
  <si>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</si>
  <si>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</si>
  <si>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</si>
  <si>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</si>
  <si>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</si>
  <si>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</si>
  <si>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</si>
  <si>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</si>
  <si>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</si>
  <si>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</si>
  <si>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</si>
  <si>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</si>
  <si>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</si>
  <si>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</si>
  <si>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</si>
  <si>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</si>
  <si>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</si>
  <si>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</si>
  <si>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</si>
  <si>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</si>
  <si>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</si>
  <si>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</si>
  <si>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</si>
  <si>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</si>
  <si>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</si>
  <si>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</si>
  <si>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</si>
  <si>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</si>
  <si>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</si>
  <si>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</si>
  <si>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</si>
  <si>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</si>
  <si>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</si>
  <si>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</si>
  <si>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</si>
  <si>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</si>
  <si>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</si>
  <si>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</si>
  <si>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</si>
  <si>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</si>
  <si>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</si>
  <si>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</si>
  <si>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</si>
  <si>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</si>
  <si>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</si>
  <si>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</si>
  <si>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</si>
  <si>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</si>
  <si>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</si>
  <si>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</si>
  <si>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</si>
  <si>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</si>
  <si>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</si>
  <si>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</si>
  <si>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</si>
  <si>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</si>
  <si>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</si>
  <si>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</si>
  <si>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</si>
  <si>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</si>
  <si>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</si>
  <si>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</si>
  <si>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</si>
  <si>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</si>
  <si>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</si>
  <si>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</si>
  <si>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</si>
  <si>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</si>
  <si>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</si>
  <si>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</si>
  <si>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</si>
  <si>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</si>
  <si>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</si>
  <si>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</si>
  <si>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</si>
  <si>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</si>
  <si>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</si>
  <si>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</si>
  <si>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</si>
  <si>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</si>
  <si>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</si>
  <si>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</si>
  <si>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</si>
  <si>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</si>
  <si>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</si>
  <si>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</si>
  <si>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</si>
  <si>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</si>
  <si>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</si>
  <si>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</si>
  <si>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</si>
  <si>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</si>
  <si>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</si>
  <si>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</si>
  <si>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</si>
  <si>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</si>
  <si>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</si>
  <si>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</si>
  <si>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</si>
  <si>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</si>
  <si>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</si>
  <si>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</si>
  <si>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</si>
  <si>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</si>
  <si>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</si>
  <si>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</si>
  <si>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</si>
  <si>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</si>
  <si>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</si>
  <si>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</si>
  <si>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</si>
  <si>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</si>
  <si>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</si>
  <si>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</si>
  <si>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</si>
  <si>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</si>
  <si>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</si>
  <si>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</si>
  <si>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</si>
  <si>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</si>
  <si>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</si>
  <si>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</si>
  <si>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</si>
  <si>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</si>
  <si>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</si>
  <si>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</si>
  <si>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</si>
  <si>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</si>
  <si>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</si>
  <si>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</si>
  <si>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</si>
  <si>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</si>
  <si>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</si>
  <si>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</si>
  <si>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</si>
  <si>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</si>
  <si>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</si>
  <si>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</si>
  <si>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</si>
  <si>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</si>
  <si>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</si>
  <si>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</si>
  <si>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</si>
  <si>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</si>
  <si>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</si>
  <si>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</si>
  <si>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</si>
  <si>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</si>
  <si>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</si>
  <si>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</si>
  <si>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</si>
  <si>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</si>
  <si>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</si>
  <si>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</si>
  <si>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</si>
  <si>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</si>
  <si>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</si>
  <si>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</si>
  <si>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</si>
  <si>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</si>
  <si>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</si>
  <si>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</si>
  <si>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</si>
  <si>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</si>
  <si>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</si>
  <si>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</si>
  <si>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</si>
  <si>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</si>
  <si>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</si>
  <si>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</si>
  <si>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</si>
  <si>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</si>
  <si>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</si>
  <si>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</si>
  <si>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</si>
  <si>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</si>
  <si>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</si>
  <si>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</si>
  <si>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</si>
  <si>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</si>
  <si>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</si>
  <si>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</si>
  <si>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</si>
  <si>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</si>
  <si>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</si>
  <si>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</si>
  <si>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</si>
  <si>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</si>
  <si>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</si>
  <si>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</si>
  <si>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</si>
  <si>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</si>
  <si>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</si>
  <si>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</si>
  <si>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</si>
  <si>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</si>
  <si>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</si>
  <si>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</si>
  <si>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</si>
  <si>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</si>
  <si>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</si>
  <si>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</si>
  <si>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</si>
  <si>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</si>
  <si>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</si>
  <si>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</si>
  <si>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</si>
  <si>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</si>
  <si>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</si>
  <si>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</si>
  <si>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</si>
  <si>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</si>
  <si>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</si>
  <si>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</si>
  <si>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</si>
  <si>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</si>
  <si>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</si>
  <si>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</si>
  <si>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</si>
  <si>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</si>
  <si>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</si>
  <si>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</si>
  <si>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</si>
  <si>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</si>
  <si>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</si>
  <si>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</si>
  <si>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</si>
  <si>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</si>
  <si>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</si>
  <si>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</si>
  <si>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</si>
  <si>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</si>
  <si>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</si>
  <si>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</si>
  <si>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</si>
  <si>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</si>
  <si>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</si>
  <si>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</si>
  <si>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</si>
  <si>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</si>
  <si>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</si>
  <si>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</si>
  <si>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</si>
  <si>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</si>
  <si>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</si>
  <si>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</si>
  <si>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</si>
  <si>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</si>
  <si>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</si>
  <si>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</si>
  <si>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</si>
  <si>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</si>
  <si>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</si>
  <si>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</si>
  <si>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</si>
  <si>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</si>
  <si>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</si>
  <si>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</si>
  <si>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</si>
  <si>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</si>
  <si>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</si>
  <si>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</si>
  <si>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</si>
  <si>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</si>
  <si>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</si>
  <si>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</si>
  <si>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</si>
  <si>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</si>
  <si>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</si>
  <si>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</si>
  <si>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</si>
  <si>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</si>
  <si>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</si>
  <si>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</si>
  <si>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</si>
  <si>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</si>
  <si>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</si>
  <si>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</si>
  <si>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</si>
  <si>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</si>
  <si>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</si>
  <si>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</si>
  <si>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</si>
  <si>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</si>
  <si>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</si>
  <si>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</si>
  <si>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</si>
  <si>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</si>
  <si>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</si>
  <si>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</si>
  <si>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</si>
  <si>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</si>
  <si>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</si>
  <si>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</si>
  <si>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</si>
  <si>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</si>
  <si>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</si>
  <si>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</si>
  <si>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</si>
  <si>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</si>
  <si>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</si>
  <si>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</si>
  <si>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</si>
  <si>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</si>
  <si>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</si>
  <si>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</si>
  <si>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</si>
  <si>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</si>
  <si>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</si>
  <si>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</si>
  <si>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</si>
  <si>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</si>
  <si>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</si>
  <si>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</si>
  <si>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</si>
  <si>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</si>
  <si>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</si>
  <si>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</si>
  <si>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</si>
  <si>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</si>
  <si>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</si>
  <si>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</si>
  <si>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</si>
  <si>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</si>
  <si>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</si>
  <si>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</si>
  <si>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</si>
  <si>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</si>
  <si>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</si>
  <si>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</si>
  <si>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</si>
  <si>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</si>
  <si>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</si>
  <si>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</si>
  <si>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</si>
  <si>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</si>
  <si>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</si>
  <si>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</si>
  <si>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</si>
  <si>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</si>
  <si>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</si>
  <si>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</si>
  <si>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</si>
  <si>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</si>
  <si>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</si>
  <si>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</si>
  <si>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</si>
  <si>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</si>
  <si>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</si>
  <si>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</si>
  <si>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</si>
  <si>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</si>
  <si>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</si>
  <si>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</si>
  <si>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</si>
  <si>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</si>
  <si>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</si>
  <si>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</si>
  <si>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</si>
  <si>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</si>
  <si>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</si>
  <si>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</si>
  <si>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</si>
  <si>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</si>
  <si>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</si>
  <si>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</si>
  <si>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</si>
  <si>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</si>
  <si>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</si>
  <si>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</si>
  <si>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</si>
  <si>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</si>
  <si>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</si>
  <si>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</si>
  <si>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</si>
  <si>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</si>
  <si>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</si>
  <si>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</si>
  <si>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</si>
  <si>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</si>
  <si>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</si>
  <si>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</si>
  <si>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</si>
  <si>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</si>
  <si>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</si>
  <si>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</si>
  <si>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</si>
  <si>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</si>
  <si>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</si>
  <si>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</si>
  <si>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</si>
  <si>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</si>
  <si>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</si>
  <si>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</si>
  <si>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</si>
  <si>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</si>
  <si>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</si>
  <si>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</si>
  <si>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</si>
  <si>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</si>
  <si>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</si>
  <si>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</si>
  <si>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</si>
  <si>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</si>
  <si>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</si>
  <si>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</si>
  <si>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</si>
  <si>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</si>
  <si>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</si>
  <si>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</si>
  <si>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</si>
  <si>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</si>
  <si>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</si>
  <si>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</si>
  <si>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</si>
  <si>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</si>
  <si>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</si>
  <si>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</si>
  <si>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</si>
  <si>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</si>
  <si>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</si>
  <si>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</si>
  <si>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</si>
  <si>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</si>
  <si>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</si>
  <si>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</si>
  <si>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</si>
  <si>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</si>
  <si>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</si>
  <si>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</si>
  <si>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</si>
  <si>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</si>
  <si>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</si>
  <si>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</si>
  <si>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</si>
  <si>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</si>
  <si>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</si>
  <si>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</si>
  <si>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</si>
  <si>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</si>
  <si>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</si>
  <si>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</si>
  <si>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</si>
  <si>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</si>
  <si>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</si>
  <si>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</si>
  <si>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</si>
  <si>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</si>
  <si>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</si>
  <si>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</si>
  <si>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</si>
  <si>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</si>
  <si>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</si>
  <si>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</si>
  <si>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</si>
  <si>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</si>
  <si>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</si>
  <si>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</si>
  <si>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</si>
  <si>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</si>
  <si>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</si>
  <si>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</si>
  <si>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</si>
  <si>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</si>
  <si>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</si>
  <si>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</si>
  <si>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</si>
  <si>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</si>
  <si>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</si>
  <si>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</si>
  <si>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</si>
  <si>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</si>
  <si>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</si>
  <si>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</si>
  <si>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</si>
  <si>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</si>
  <si>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</si>
  <si>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</si>
  <si>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</si>
  <si>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</si>
  <si>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</si>
  <si>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</si>
  <si>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</si>
  <si>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</si>
  <si>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</si>
  <si>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</si>
  <si>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</si>
  <si>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</si>
  <si>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</si>
  <si>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</si>
  <si>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</si>
  <si>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</si>
  <si>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</si>
  <si>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</si>
  <si>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</si>
  <si>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</si>
  <si>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</si>
  <si>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</si>
  <si>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</si>
  <si>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</si>
  <si>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</si>
  <si>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</si>
  <si>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</si>
  <si>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</si>
  <si>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</si>
  <si>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</si>
  <si>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</si>
  <si>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</si>
  <si>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</si>
  <si>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</si>
  <si>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</si>
  <si>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</si>
  <si>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</si>
  <si>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</si>
  <si>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</si>
  <si>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</si>
  <si>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</si>
  <si>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</si>
  <si>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</si>
  <si>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</si>
  <si>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</si>
  <si>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</si>
  <si>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</si>
  <si>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</si>
  <si>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</si>
  <si>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</si>
  <si>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</si>
  <si>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</si>
  <si>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</si>
  <si>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</si>
  <si>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</si>
  <si>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</si>
  <si>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</si>
  <si>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</si>
  <si>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</si>
  <si>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</si>
  <si>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</si>
  <si>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</si>
  <si>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</si>
  <si>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</si>
  <si>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</si>
  <si>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</si>
  <si>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</si>
  <si>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</si>
  <si>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</si>
  <si>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</si>
  <si>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</si>
  <si>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</si>
  <si>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</si>
  <si>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</si>
  <si>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</si>
  <si>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</si>
  <si>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</si>
  <si>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</si>
  <si>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</si>
  <si>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</si>
  <si>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</si>
  <si>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</si>
  <si>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</si>
  <si>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</si>
  <si>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</si>
  <si>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</si>
  <si>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</si>
  <si>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</si>
  <si>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</si>
  <si>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</si>
  <si>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</si>
  <si>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</si>
  <si>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</si>
  <si>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</si>
  <si>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</si>
  <si>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</si>
  <si>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</si>
  <si>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</si>
  <si>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</si>
  <si>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</si>
  <si>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</si>
  <si>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</si>
  <si>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</si>
  <si>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</si>
  <si>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</si>
  <si>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</si>
  <si>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</si>
  <si>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</si>
  <si>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</si>
  <si>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</si>
  <si>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</si>
  <si>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</si>
  <si>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</si>
  <si>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</si>
  <si>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</si>
  <si>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</si>
  <si>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</si>
  <si>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</si>
  <si>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</si>
  <si>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</si>
  <si>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</si>
  <si>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</si>
  <si>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</si>
  <si>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</si>
  <si>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</si>
  <si>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</si>
  <si>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</si>
  <si>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</si>
  <si>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</si>
  <si>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</si>
  <si>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</si>
  <si>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</si>
  <si>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</si>
  <si>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</si>
  <si>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</si>
  <si>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</si>
  <si>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</si>
  <si>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</si>
  <si>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</si>
  <si>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</si>
  <si>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</si>
  <si>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</si>
  <si>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</si>
  <si>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</si>
  <si>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</si>
  <si>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</si>
  <si>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</si>
  <si>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</si>
  <si>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</si>
  <si>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</si>
  <si>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</si>
  <si>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</si>
  <si>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</si>
  <si>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</si>
  <si>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</si>
  <si>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</si>
  <si>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</si>
  <si>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</si>
  <si>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</si>
  <si>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</si>
  <si>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</si>
  <si>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</si>
  <si>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</si>
  <si>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</si>
  <si>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</si>
  <si>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</si>
  <si>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</si>
  <si>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</si>
  <si>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</si>
  <si>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</si>
  <si>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</si>
  <si>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</si>
  <si>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</si>
  <si>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</si>
  <si>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</si>
  <si>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</si>
  <si>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</si>
  <si>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</si>
  <si>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</si>
  <si>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</si>
  <si>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</si>
  <si>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</si>
  <si>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</si>
  <si>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</si>
  <si>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</si>
  <si>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</si>
  <si>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</si>
  <si>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</si>
  <si>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</si>
  <si>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</si>
  <si>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</si>
  <si>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</si>
  <si>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</si>
  <si>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</si>
  <si>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</si>
  <si>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</si>
  <si>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</si>
  <si>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</si>
  <si>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</si>
  <si>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</si>
  <si>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</si>
  <si>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</si>
  <si>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</si>
  <si>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</si>
  <si>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</si>
  <si>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</si>
  <si>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</si>
  <si>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</si>
  <si>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</si>
  <si>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</si>
  <si>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</si>
  <si>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</si>
  <si>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</si>
  <si>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</si>
  <si>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</si>
  <si>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</si>
  <si>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</si>
  <si>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</si>
  <si>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</si>
  <si>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</si>
  <si>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</si>
  <si>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</si>
  <si>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</si>
  <si>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</si>
  <si>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</si>
  <si>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</si>
  <si>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</si>
  <si>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</si>
  <si>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</si>
  <si>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</si>
  <si>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</si>
  <si>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</si>
  <si>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</si>
  <si>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</si>
  <si>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</si>
  <si>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</si>
  <si>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</si>
  <si>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</si>
  <si>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</si>
  <si>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</si>
  <si>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</si>
  <si>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</si>
  <si>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</si>
  <si>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</si>
  <si>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</si>
  <si>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</si>
  <si>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</si>
  <si>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</si>
  <si>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</si>
  <si>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</si>
  <si>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</si>
  <si>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</si>
  <si>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</si>
  <si>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</si>
  <si>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</si>
  <si>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</si>
  <si>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</si>
  <si>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</si>
  <si>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</si>
  <si>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</si>
  <si>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</si>
  <si>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</si>
  <si>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</si>
  <si>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</si>
  <si>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</si>
  <si>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</si>
  <si>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</si>
  <si>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</si>
  <si>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</si>
  <si>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</si>
  <si>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</si>
  <si>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</si>
  <si>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</si>
  <si>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</si>
  <si>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</si>
  <si>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</si>
  <si>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</si>
  <si>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</si>
  <si>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</si>
  <si>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</si>
  <si>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</si>
  <si>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</si>
  <si>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</si>
  <si>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</si>
  <si>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</si>
  <si>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</si>
  <si>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</si>
  <si>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</si>
  <si>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</si>
  <si>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</si>
  <si>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</si>
  <si>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</si>
  <si>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</si>
  <si>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</si>
  <si>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</si>
  <si>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</si>
  <si>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</si>
  <si>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</si>
  <si>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</si>
  <si>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</si>
  <si>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</si>
  <si>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</si>
  <si>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</si>
  <si>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</si>
  <si>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</si>
  <si>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</si>
  <si>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</si>
  <si>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</si>
  <si>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</si>
  <si>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</si>
  <si>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</si>
  <si>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</si>
  <si>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</si>
  <si>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</si>
  <si>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</si>
  <si>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</si>
  <si>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</si>
  <si>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</si>
  <si>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</si>
  <si>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</si>
  <si>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</si>
  <si>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</si>
  <si>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</si>
  <si>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</si>
  <si>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</si>
  <si>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</si>
  <si>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</si>
  <si>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</si>
  <si>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</si>
  <si>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</si>
  <si>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</si>
  <si>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</si>
  <si>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</si>
  <si>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</si>
  <si>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</si>
  <si>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</si>
  <si>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</si>
  <si>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</si>
  <si>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</si>
  <si>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</si>
  <si>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</si>
  <si>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</si>
  <si>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</si>
  <si>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</si>
  <si>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</si>
  <si>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</si>
  <si>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</si>
  <si>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</si>
  <si>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</si>
  <si>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</si>
  <si>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</si>
  <si>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</si>
  <si>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</si>
  <si>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</si>
  <si>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</si>
  <si>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</si>
  <si>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</si>
  <si>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</si>
  <si>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</si>
  <si>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</si>
  <si>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</si>
  <si>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</si>
  <si>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</si>
  <si>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</si>
  <si>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</si>
  <si>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</si>
  <si>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</si>
  <si>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</si>
  <si>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</si>
  <si>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</si>
  <si>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</si>
  <si>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</si>
  <si>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</si>
  <si>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</si>
  <si>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</si>
  <si>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</si>
  <si>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</si>
  <si>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</si>
  <si>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</si>
  <si>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</si>
  <si>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</si>
  <si>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</si>
  <si>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</si>
  <si>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</si>
  <si>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</si>
  <si>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</si>
  <si>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</si>
  <si>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</si>
  <si>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</si>
  <si>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</si>
  <si>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</si>
  <si>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</si>
  <si>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</si>
  <si>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</si>
  <si>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</si>
  <si>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</si>
  <si>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</si>
  <si>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</si>
  <si>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</si>
  <si>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</si>
  <si>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</si>
  <si>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</si>
  <si>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</si>
  <si>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</si>
  <si>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</si>
  <si>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</si>
  <si>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</si>
  <si>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</si>
  <si>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</si>
  <si>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</si>
  <si>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</si>
  <si>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</si>
  <si>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</si>
  <si>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</si>
  <si>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</si>
  <si>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</si>
  <si>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</si>
  <si>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</si>
  <si>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</si>
  <si>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</si>
  <si>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</si>
  <si>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</si>
  <si>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</si>
  <si>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</si>
  <si>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</si>
  <si>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</si>
  <si>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</si>
  <si>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</si>
  <si>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</si>
  <si>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</si>
  <si>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</si>
  <si>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</si>
  <si>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</si>
  <si>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</si>
  <si>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</si>
  <si>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</si>
  <si>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</si>
  <si>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</si>
  <si>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</si>
  <si>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</si>
  <si>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</si>
  <si>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</si>
  <si>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</si>
  <si>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</si>
  <si>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</si>
  <si>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</si>
  <si>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</si>
  <si>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</si>
  <si>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</si>
  <si>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</si>
  <si>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</si>
  <si>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</si>
  <si>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</si>
  <si>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</si>
  <si>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</si>
  <si>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</si>
  <si>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</si>
  <si>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</si>
  <si>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</si>
  <si>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</si>
  <si>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</si>
  <si>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</si>
  <si>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</si>
  <si>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</si>
  <si>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</si>
  <si>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</si>
  <si>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</si>
  <si>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</si>
  <si>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</si>
  <si>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</si>
  <si>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</si>
  <si>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</si>
  <si>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</si>
  <si>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</si>
  <si>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</si>
  <si>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</si>
  <si>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</si>
  <si>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</si>
  <si>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</si>
  <si>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</si>
  <si>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</si>
  <si>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</si>
  <si>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</si>
  <si>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</si>
  <si>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</si>
  <si>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</si>
  <si>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</si>
  <si>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</si>
  <si>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</si>
  <si>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</si>
  <si>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</si>
  <si>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</si>
  <si>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</si>
  <si>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</si>
  <si>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</si>
  <si>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</si>
  <si>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</si>
  <si>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</si>
  <si>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</si>
  <si>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</si>
  <si>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</si>
  <si>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</si>
  <si>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</si>
  <si>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</si>
  <si>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</si>
  <si>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</si>
  <si>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</si>
  <si>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</si>
  <si>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</si>
  <si>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</si>
  <si>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</si>
  <si>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</si>
  <si>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</si>
  <si>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</si>
  <si>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</si>
  <si>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</si>
  <si>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</si>
  <si>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</si>
  <si>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</si>
  <si>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</si>
  <si>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</si>
  <si>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</si>
  <si>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</si>
  <si>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</si>
  <si>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</si>
  <si>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</si>
  <si>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</si>
  <si>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</si>
  <si>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</si>
  <si>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</si>
  <si>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</si>
  <si>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</si>
  <si>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</si>
  <si>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</si>
  <si>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</si>
  <si>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</si>
  <si>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</si>
  <si>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</si>
  <si>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</si>
  <si>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</si>
  <si>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</si>
  <si>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</si>
  <si>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</si>
  <si>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</si>
  <si>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</si>
  <si>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</si>
  <si>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</si>
  <si>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</si>
  <si>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</si>
  <si>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</si>
  <si>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</si>
  <si>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</si>
  <si>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</si>
  <si>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</si>
  <si>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</si>
  <si>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</si>
  <si>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</si>
  <si>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</si>
  <si>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</si>
  <si>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</si>
  <si>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</si>
  <si>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</si>
  <si>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</si>
  <si>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</si>
  <si>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</si>
  <si>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</si>
  <si>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</si>
  <si>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</si>
  <si>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</si>
  <si>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</si>
  <si>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</si>
  <si>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</si>
  <si>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</si>
  <si>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</si>
  <si>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</si>
  <si>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</si>
  <si>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</si>
  <si>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</si>
  <si>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</si>
  <si>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</si>
  <si>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</si>
  <si>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</si>
  <si>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</si>
  <si>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</si>
  <si>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</si>
  <si>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</si>
  <si>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</si>
  <si>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</si>
  <si>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</si>
  <si>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</si>
  <si>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</si>
  <si>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</si>
  <si>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</si>
  <si>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</si>
  <si>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</si>
  <si>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</si>
  <si>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</si>
  <si>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</si>
  <si>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</si>
  <si>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</si>
  <si>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</si>
  <si>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</si>
  <si>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</si>
  <si>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</si>
  <si>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</si>
  <si>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</si>
  <si>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</si>
  <si>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</si>
  <si>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</si>
  <si>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</si>
  <si>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</si>
  <si>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</si>
  <si>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</si>
  <si>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</si>
  <si>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</si>
  <si>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</si>
  <si>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</si>
  <si>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</si>
  <si>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</si>
  <si>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</si>
  <si>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</si>
  <si>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</si>
  <si>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</si>
  <si>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</si>
  <si>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</si>
  <si>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</si>
  <si>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</si>
  <si>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</si>
  <si>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</si>
  <si>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</si>
  <si>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</si>
  <si>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</si>
  <si>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</si>
  <si>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</si>
  <si>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</si>
  <si>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</si>
  <si>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</si>
  <si>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</si>
  <si>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</si>
  <si>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</si>
  <si>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</si>
  <si>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</si>
  <si>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</si>
  <si>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</si>
  <si>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</si>
  <si>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</si>
  <si>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</si>
  <si>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</si>
  <si>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</si>
  <si>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</si>
  <si>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</si>
  <si>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</si>
  <si>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</si>
  <si>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</si>
  <si>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</si>
  <si>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</si>
  <si>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</si>
  <si>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</si>
  <si>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</si>
  <si>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</si>
  <si>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</si>
  <si>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</si>
  <si>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</si>
  <si>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</si>
  <si>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</si>
  <si>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</si>
  <si>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</si>
  <si>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</si>
  <si>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</si>
  <si>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</si>
  <si>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</si>
  <si>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</si>
  <si>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</si>
  <si>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</si>
  <si>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</si>
  <si>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</si>
  <si>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</si>
  <si>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</si>
  <si>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</si>
  <si>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</si>
  <si>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</si>
  <si>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</si>
  <si>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</si>
  <si>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</si>
  <si>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</si>
  <si>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</si>
  <si>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</si>
  <si>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</si>
  <si>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</si>
  <si>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</si>
  <si>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</si>
  <si>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</si>
  <si>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</si>
  <si>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</si>
  <si>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</si>
  <si>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</si>
  <si>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</si>
  <si>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</si>
  <si>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</si>
  <si>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</si>
  <si>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</si>
  <si>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</si>
  <si>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</si>
  <si>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</si>
  <si>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</si>
  <si>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</si>
  <si>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</si>
  <si>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</si>
  <si>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</si>
  <si>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</si>
  <si>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</si>
  <si>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</si>
  <si>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</si>
  <si>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</si>
  <si>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</si>
  <si>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</si>
  <si>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</si>
  <si>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</si>
  <si>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</si>
  <si>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</si>
  <si>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</si>
  <si>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</si>
  <si>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</si>
  <si>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</si>
  <si>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</si>
  <si>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</si>
  <si>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</si>
  <si>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</si>
  <si>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</si>
  <si>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</si>
  <si>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</si>
  <si>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</si>
  <si>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</si>
  <si>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</si>
  <si>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</si>
  <si>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</si>
  <si>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</si>
  <si>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</si>
  <si>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</si>
  <si>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</si>
  <si>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</si>
  <si>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</si>
  <si>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</si>
  <si>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</si>
  <si>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</si>
  <si>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</si>
  <si>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</si>
  <si>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</si>
  <si>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</si>
  <si>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</si>
  <si>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</si>
  <si>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</si>
  <si>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</si>
  <si>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</si>
  <si>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</si>
  <si>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</si>
  <si>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</si>
  <si>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</si>
  <si>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</si>
  <si>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</si>
  <si>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</si>
  <si>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</si>
  <si>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</si>
  <si>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</si>
  <si>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</si>
  <si>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</si>
  <si>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</si>
  <si>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</si>
  <si>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</si>
  <si>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</si>
  <si>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</si>
  <si>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</si>
  <si>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</si>
  <si>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</si>
  <si>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</si>
  <si>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</si>
  <si>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</si>
  <si>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</si>
  <si>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</si>
  <si>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</si>
  <si>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</si>
  <si>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</si>
  <si>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</si>
  <si>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</si>
  <si>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</si>
  <si>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</si>
  <si>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</si>
  <si>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</si>
  <si>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</si>
  <si>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</si>
  <si>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</si>
  <si>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</si>
  <si>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</si>
  <si>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</si>
  <si>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</si>
  <si>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</si>
  <si>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</si>
  <si>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</si>
  <si>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</si>
  <si>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</si>
  <si>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</si>
  <si>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</si>
  <si>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</si>
  <si>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</si>
  <si>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</si>
  <si>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</si>
  <si>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</si>
  <si>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</si>
  <si>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</si>
  <si>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</si>
  <si>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</si>
  <si>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</si>
  <si>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</si>
  <si>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</si>
  <si>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</si>
  <si>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</si>
  <si>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</si>
  <si>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</si>
  <si>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</si>
  <si>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</si>
  <si>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</si>
  <si>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</si>
  <si>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</si>
  <si>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</si>
  <si>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</si>
  <si>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</si>
  <si>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</si>
  <si>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</si>
  <si>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</si>
  <si>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</si>
  <si>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</si>
  <si>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</si>
  <si>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</si>
  <si>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</si>
  <si>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</si>
  <si>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</si>
  <si>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</si>
  <si>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</si>
  <si>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</si>
  <si>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</si>
  <si>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</si>
  <si>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</si>
  <si>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</si>
  <si>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</si>
  <si>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</si>
  <si>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</si>
  <si>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</si>
  <si>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</si>
  <si>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</si>
  <si>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</si>
  <si>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</si>
  <si>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</si>
  <si>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</si>
  <si>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</si>
  <si>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</si>
  <si>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</si>
  <si>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</si>
  <si>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</si>
  <si>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</si>
  <si>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</si>
  <si>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</si>
  <si>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</si>
  <si>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</si>
  <si>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</si>
  <si>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</si>
  <si>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</si>
  <si>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</si>
  <si>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</si>
  <si>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</si>
  <si>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</si>
  <si>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</si>
  <si>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</si>
  <si>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</si>
  <si>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</si>
  <si>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</si>
  <si>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</si>
  <si>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</si>
  <si>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</si>
  <si>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</si>
  <si>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</si>
  <si>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</si>
  <si>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</si>
  <si>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</si>
  <si>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</si>
  <si>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</si>
  <si>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</si>
  <si>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</si>
  <si>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</si>
  <si>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</si>
  <si>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</si>
  <si>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</si>
  <si>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</si>
  <si>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</si>
  <si>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</si>
  <si>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</si>
  <si>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</si>
  <si>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</si>
  <si>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</si>
  <si>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</si>
  <si>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</si>
  <si>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</si>
  <si>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</si>
  <si>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</si>
  <si>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</si>
  <si>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</si>
  <si>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</si>
  <si>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</si>
  <si>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</si>
  <si>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</si>
  <si>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</si>
  <si>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</si>
  <si>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</si>
  <si>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</si>
  <si>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</si>
  <si>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</si>
  <si>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</si>
  <si>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</si>
  <si>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</si>
  <si>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</si>
  <si>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</si>
  <si>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</si>
  <si>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</si>
  <si>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</si>
  <si>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</si>
  <si>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</si>
  <si>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</si>
  <si>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</si>
  <si>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</si>
  <si>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</si>
  <si>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</si>
  <si>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</si>
  <si>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</si>
  <si>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</si>
  <si>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</si>
  <si>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</si>
  <si>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</si>
  <si>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</si>
  <si>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</si>
  <si>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</si>
  <si>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</si>
  <si>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</si>
  <si>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</si>
  <si>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</si>
  <si>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</si>
  <si>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</si>
  <si>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</si>
  <si>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</si>
  <si>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</si>
  <si>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</si>
  <si>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</si>
  <si>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</si>
  <si>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</si>
  <si>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</si>
  <si>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</si>
  <si>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</si>
  <si>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</si>
  <si>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</si>
  <si>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</si>
  <si>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</si>
  <si>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</si>
  <si>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</si>
  <si>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</si>
  <si>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</si>
  <si>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</si>
  <si>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</si>
  <si>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</si>
  <si>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</si>
  <si>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</si>
  <si>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</si>
  <si>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</si>
  <si>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</si>
  <si>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</si>
  <si>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</si>
  <si>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</si>
  <si>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</si>
  <si>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</si>
  <si>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</si>
  <si>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</si>
  <si>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</si>
  <si>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</si>
  <si>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</si>
  <si>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</si>
  <si>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</si>
  <si>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</si>
  <si>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</si>
  <si>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</si>
  <si>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</si>
  <si>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</si>
  <si>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</si>
  <si>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</si>
  <si>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</si>
  <si>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</si>
  <si>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</si>
  <si>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</si>
  <si>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</si>
  <si>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</si>
  <si>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</si>
  <si>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</si>
  <si>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</si>
  <si>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</si>
  <si>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</si>
  <si>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</si>
  <si>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</si>
  <si>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</si>
  <si>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</si>
  <si>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</si>
  <si>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</si>
  <si>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</si>
  <si>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</si>
  <si>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</si>
  <si>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</si>
  <si>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</si>
  <si>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</si>
  <si>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</si>
  <si>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</si>
  <si>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</si>
  <si>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</si>
  <si>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</si>
  <si>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</si>
  <si>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</si>
  <si>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</si>
  <si>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</si>
  <si>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</si>
  <si>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</si>
  <si>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</si>
  <si>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</si>
  <si>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</si>
  <si>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</si>
  <si>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</si>
  <si>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</si>
  <si>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</si>
  <si>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</si>
  <si>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</si>
  <si>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</si>
  <si>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</si>
  <si>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</si>
  <si>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</si>
  <si>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</si>
  <si>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</si>
  <si>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</si>
  <si>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</si>
  <si>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</si>
  <si>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</si>
  <si>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</si>
  <si>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</si>
  <si>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</si>
  <si>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</si>
  <si>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</si>
  <si>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</si>
  <si>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</si>
  <si>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</si>
  <si>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</si>
  <si>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</si>
  <si>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</si>
  <si>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</si>
  <si>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</si>
  <si>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</si>
  <si>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</si>
  <si>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</si>
  <si>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</si>
  <si>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</si>
  <si>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</si>
  <si>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</si>
  <si>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</si>
  <si>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</si>
  <si>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</si>
  <si>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</si>
  <si>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</si>
  <si>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</si>
  <si>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</si>
  <si>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</si>
  <si>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</si>
  <si>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</si>
  <si>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</si>
  <si>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</si>
  <si>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</si>
  <si>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</si>
  <si>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</si>
  <si>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</si>
  <si>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</si>
  <si>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</si>
  <si>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</si>
  <si>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</si>
  <si>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</si>
  <si>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</si>
  <si>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</si>
  <si>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</si>
  <si>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</si>
  <si>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</si>
  <si>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</si>
  <si>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</si>
  <si>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</si>
  <si>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</si>
  <si>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</si>
  <si>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</si>
  <si>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</si>
  <si>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</si>
  <si>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</si>
  <si>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</si>
  <si>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</si>
  <si>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</si>
  <si>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</si>
  <si>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</si>
  <si>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</si>
  <si>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</si>
  <si>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</si>
  <si>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</si>
  <si>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</si>
  <si>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</si>
  <si>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</si>
  <si>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</si>
  <si>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</si>
  <si>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</si>
  <si>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</si>
  <si>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</si>
  <si>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</si>
  <si>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</si>
  <si>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</si>
  <si>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</si>
  <si>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</si>
  <si>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</si>
  <si>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</si>
  <si>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</si>
  <si>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</si>
  <si>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</si>
  <si>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</si>
  <si>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</si>
  <si>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</si>
  <si>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</si>
  <si>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</si>
  <si>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</si>
  <si>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</si>
  <si>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</si>
  <si>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</si>
  <si>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</si>
  <si>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</si>
  <si>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</si>
  <si>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</si>
  <si>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</si>
  <si>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</si>
  <si>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</si>
  <si>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</si>
  <si>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</si>
  <si>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</si>
  <si>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</si>
  <si>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</si>
  <si>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</si>
  <si>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</si>
  <si>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</si>
  <si>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</si>
  <si>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</si>
  <si>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</si>
  <si>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</si>
  <si>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</si>
  <si>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</si>
  <si>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</si>
  <si>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</si>
  <si>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</si>
  <si>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</si>
  <si>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</si>
  <si>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</si>
  <si>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</si>
  <si>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</si>
  <si>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</si>
  <si>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</si>
  <si>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</si>
  <si>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</si>
  <si>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</si>
  <si>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</si>
  <si>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</si>
  <si>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</si>
  <si>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</si>
  <si>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</si>
  <si>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</si>
  <si>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</si>
  <si>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</si>
  <si>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</si>
  <si>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</si>
  <si>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</si>
  <si>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</si>
  <si>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</si>
  <si>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</si>
  <si>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</si>
  <si>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</si>
  <si>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</si>
  <si>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</si>
  <si>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</si>
  <si>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</si>
  <si>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</si>
  <si>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</si>
  <si>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</si>
  <si>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</si>
  <si>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</si>
  <si>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</si>
  <si>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</si>
  <si>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</si>
  <si>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</si>
  <si>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</si>
  <si>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</si>
  <si>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</si>
  <si>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</si>
  <si>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</si>
  <si>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</si>
  <si>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</si>
  <si>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</si>
  <si>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</si>
  <si>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</si>
  <si>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</si>
  <si>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</si>
  <si>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</si>
  <si>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</si>
  <si>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</si>
  <si>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</si>
  <si>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</si>
  <si>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</si>
  <si>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</si>
  <si>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</si>
  <si>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</si>
  <si>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</si>
  <si>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</si>
  <si>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</si>
  <si>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</si>
  <si>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</si>
  <si>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</si>
  <si>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</si>
  <si>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</si>
  <si>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</si>
  <si>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</si>
  <si>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</si>
  <si>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</si>
  <si>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</si>
  <si>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</si>
  <si>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</si>
  <si>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</si>
  <si>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</si>
  <si>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</si>
  <si>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</si>
  <si>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</si>
  <si>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</si>
  <si>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</si>
  <si>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</si>
  <si>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</si>
  <si>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</si>
  <si>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</si>
  <si>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</si>
  <si>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</si>
  <si>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</si>
  <si>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</si>
  <si>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</si>
  <si>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</si>
  <si>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</si>
  <si>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</si>
  <si>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</si>
  <si>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</si>
  <si>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</si>
  <si>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</si>
  <si>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</si>
  <si>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</si>
  <si>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</si>
  <si>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</si>
  <si>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</si>
  <si>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</si>
  <si>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</si>
  <si>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</si>
  <si>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</si>
  <si>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</si>
  <si>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</si>
  <si>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</si>
  <si>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</si>
  <si>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</si>
  <si>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</si>
  <si>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</si>
  <si>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</si>
  <si>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</si>
  <si>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</si>
  <si>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</si>
  <si>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</si>
  <si>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</si>
  <si>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</si>
  <si>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</si>
  <si>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</si>
  <si>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</si>
  <si>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</si>
  <si>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</si>
  <si>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</si>
  <si>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</si>
  <si>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</si>
  <si>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</si>
  <si>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</si>
  <si>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</si>
  <si>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</si>
  <si>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</si>
  <si>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</si>
  <si>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</si>
  <si>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</si>
  <si>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</si>
  <si>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</si>
  <si>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</si>
  <si>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</si>
  <si>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</si>
  <si>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</si>
  <si>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</si>
  <si>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</si>
  <si>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</si>
  <si>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</si>
  <si>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</si>
  <si>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</si>
  <si>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</si>
  <si>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</si>
  <si>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</si>
  <si>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</si>
  <si>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</si>
  <si>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</si>
  <si>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</si>
  <si>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</si>
  <si>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</si>
  <si>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</si>
  <si>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</si>
  <si>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</si>
  <si>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</si>
  <si>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</si>
  <si>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</si>
  <si>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</si>
  <si>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</si>
  <si>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</si>
  <si>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</si>
  <si>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</si>
  <si>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</si>
  <si>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</si>
  <si>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</si>
  <si>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</si>
  <si>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</si>
  <si>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</si>
  <si>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</si>
  <si>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</si>
  <si>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</si>
  <si>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</si>
  <si>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</si>
  <si>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</si>
  <si>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</si>
  <si>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</si>
  <si>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</si>
  <si>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</si>
  <si>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</si>
  <si>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</si>
  <si>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</si>
  <si>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</si>
  <si>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</si>
  <si>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</si>
  <si>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</si>
  <si>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</si>
  <si>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</si>
  <si>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</si>
  <si>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</si>
  <si>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</si>
  <si>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</si>
  <si>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</si>
  <si>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</si>
  <si>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</si>
  <si>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</si>
  <si>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</si>
  <si>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</si>
  <si>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</si>
  <si>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</si>
  <si>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</si>
  <si>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</si>
  <si>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</si>
  <si>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</si>
  <si>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</si>
  <si>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</si>
  <si>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</si>
  <si>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</si>
  <si>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</si>
  <si>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</si>
  <si>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</si>
  <si>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</si>
  <si>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</si>
  <si>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</si>
  <si>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</si>
  <si>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</si>
  <si>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</si>
  <si>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</si>
  <si>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</si>
  <si>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</si>
  <si>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</si>
  <si>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</si>
  <si>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</si>
  <si>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</si>
  <si>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</si>
  <si>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</si>
  <si>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</si>
  <si>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</si>
  <si>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</si>
  <si>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</si>
  <si>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</si>
  <si>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</si>
  <si>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</si>
  <si>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</si>
  <si>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</si>
  <si>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</si>
  <si>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</si>
  <si>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</si>
  <si>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</si>
  <si>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</si>
  <si>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</si>
  <si>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</si>
  <si>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</si>
  <si>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</si>
  <si>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</si>
  <si>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</si>
  <si>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</si>
  <si>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</si>
  <si>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</si>
  <si>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</si>
  <si>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</si>
  <si>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</si>
  <si>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</si>
  <si>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</si>
  <si>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</si>
  <si>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</si>
  <si>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</si>
  <si>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</si>
  <si>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</si>
  <si>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</si>
  <si>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</si>
  <si>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</si>
  <si>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</si>
  <si>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</si>
  <si>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</si>
  <si>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</si>
  <si>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</si>
  <si>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</si>
  <si>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</si>
  <si>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</si>
  <si>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</si>
  <si>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</si>
  <si>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</si>
  <si>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</si>
  <si>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</si>
  <si>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</si>
  <si>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</si>
  <si>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</si>
  <si>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</si>
  <si>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</si>
  <si>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</si>
  <si>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</si>
  <si>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</si>
  <si>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</si>
  <si>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</si>
  <si>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</si>
  <si>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</si>
  <si>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</si>
  <si>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</si>
  <si>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</si>
  <si>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</si>
  <si>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</si>
  <si>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</si>
  <si>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</si>
  <si>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</si>
  <si>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</si>
  <si>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</si>
  <si>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</si>
  <si>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</si>
  <si>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</si>
  <si>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</si>
  <si>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</si>
  <si>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</si>
  <si>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</si>
  <si>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</si>
  <si>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</si>
  <si>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</si>
  <si>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</si>
  <si>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</si>
  <si>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</si>
  <si>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</si>
  <si>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</si>
  <si>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</si>
  <si>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</si>
  <si>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</si>
  <si>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</si>
  <si>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</si>
  <si>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</si>
  <si>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</si>
  <si>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</si>
  <si>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</si>
  <si>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</si>
  <si>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</si>
  <si>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</si>
  <si>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</si>
  <si>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</si>
  <si>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</si>
  <si>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</si>
  <si>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</si>
  <si>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</si>
  <si>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</si>
  <si>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</si>
  <si>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</si>
  <si>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</si>
  <si>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</si>
  <si>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</si>
  <si>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</si>
  <si>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</si>
  <si>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</si>
  <si>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</si>
  <si>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</si>
  <si>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</si>
  <si>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</si>
  <si>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</si>
  <si>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</si>
  <si>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</si>
  <si>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</si>
  <si>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</si>
  <si>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</si>
  <si>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</si>
  <si>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</si>
  <si>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</si>
  <si>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</si>
  <si>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</si>
  <si>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</si>
  <si>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</si>
  <si>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</si>
  <si>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</si>
  <si>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</si>
  <si>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</si>
  <si>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</si>
  <si>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</si>
  <si>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</si>
  <si>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</si>
  <si>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</si>
  <si>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</si>
  <si>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</si>
  <si>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</si>
  <si>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</si>
  <si>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</si>
  <si>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</si>
  <si>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</si>
  <si>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</si>
  <si>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</si>
  <si>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</si>
  <si>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</si>
  <si>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</si>
  <si>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</si>
  <si>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</si>
  <si>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</si>
  <si>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</si>
  <si>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</si>
  <si>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</si>
  <si>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</si>
  <si>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</si>
  <si>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</si>
  <si>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</si>
  <si>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</si>
  <si>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</si>
  <si>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</si>
  <si>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</si>
  <si>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</si>
  <si>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</si>
  <si>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</si>
  <si>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</si>
  <si>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</si>
  <si>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</si>
  <si>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</si>
  <si>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</si>
  <si>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</si>
  <si>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</si>
  <si>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</si>
  <si>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</si>
  <si>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</si>
  <si>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</si>
  <si>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</si>
  <si>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</si>
  <si>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</si>
  <si>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</si>
  <si>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</si>
  <si>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</si>
  <si>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</si>
  <si>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</si>
  <si>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</si>
  <si>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</si>
  <si>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</si>
  <si>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</si>
  <si>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</si>
  <si>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</si>
  <si>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</si>
  <si>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</si>
  <si>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</si>
  <si>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</si>
  <si>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</si>
  <si>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</si>
  <si>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</si>
  <si>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</si>
  <si>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</si>
  <si>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</si>
  <si>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</si>
  <si>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</si>
  <si>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</si>
  <si>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</si>
  <si>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</si>
  <si>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</si>
  <si>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</si>
  <si>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</si>
  <si>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</si>
  <si>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</si>
  <si>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</si>
  <si>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</si>
  <si>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</si>
  <si>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</si>
  <si>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</si>
  <si>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</si>
  <si>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</si>
  <si>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</si>
  <si>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</si>
  <si>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</si>
  <si>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</si>
  <si>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</si>
  <si>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</si>
  <si>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</si>
  <si>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</si>
  <si>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</si>
  <si>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</si>
  <si>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</si>
  <si>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</si>
  <si>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</si>
  <si>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</si>
  <si>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</si>
  <si>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</si>
  <si>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</si>
  <si>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</si>
  <si>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</si>
  <si>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</si>
  <si>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</si>
  <si>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</si>
  <si>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</si>
  <si>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</si>
  <si>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</si>
  <si>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</si>
  <si>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</si>
  <si>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</si>
  <si>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</si>
  <si>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</si>
  <si>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</si>
  <si>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</si>
  <si>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</si>
  <si>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</si>
  <si>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</si>
  <si>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</si>
  <si>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</si>
  <si>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</si>
  <si>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</si>
  <si>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</si>
  <si>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</si>
  <si>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</si>
  <si>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</si>
  <si>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</si>
  <si>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</si>
  <si>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</si>
  <si>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</si>
  <si>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</si>
  <si>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</si>
  <si>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</si>
  <si>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</si>
  <si>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</si>
  <si>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</si>
  <si>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</si>
  <si>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</si>
  <si>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</si>
  <si>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</si>
  <si>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</si>
  <si>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</si>
  <si>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</si>
  <si>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</si>
  <si>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</si>
  <si>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</si>
  <si>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</si>
  <si>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</si>
  <si>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</si>
  <si>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</si>
  <si>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</si>
  <si>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</si>
  <si>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</si>
  <si>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</si>
  <si>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</si>
  <si>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</si>
  <si>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</si>
  <si>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</si>
  <si>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</si>
  <si>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</si>
  <si>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</si>
  <si>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</si>
  <si>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</si>
  <si>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</si>
  <si>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</si>
  <si>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</si>
  <si>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</si>
  <si>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</si>
  <si>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</si>
  <si>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</si>
  <si>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</si>
  <si>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</si>
  <si>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</si>
  <si>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</si>
  <si>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</si>
  <si>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</si>
  <si>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</si>
  <si>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</si>
  <si>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</si>
  <si>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</si>
  <si>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</si>
  <si>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</si>
  <si>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</si>
  <si>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</si>
  <si>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</si>
  <si>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</si>
  <si>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</si>
  <si>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</si>
  <si>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</si>
  <si>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</si>
  <si>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</si>
  <si>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</si>
  <si>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</si>
  <si>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</si>
  <si>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</si>
  <si>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</si>
  <si>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</si>
  <si>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</si>
  <si>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</si>
  <si>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</si>
  <si>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</si>
  <si>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</si>
  <si>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</si>
  <si>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</si>
  <si>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</si>
  <si>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</si>
  <si>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</si>
  <si>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</si>
  <si>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</si>
  <si>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</si>
  <si>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</si>
  <si>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</si>
  <si>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</si>
  <si>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</si>
  <si>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</si>
  <si>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</si>
  <si>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</si>
  <si>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</si>
  <si>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</si>
  <si>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</si>
  <si>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</si>
  <si>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</si>
  <si>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</si>
  <si>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</si>
  <si>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</si>
  <si>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</si>
  <si>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</si>
  <si>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</si>
  <si>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</si>
  <si>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</si>
  <si>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</si>
  <si>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</si>
  <si>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</si>
  <si>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</si>
  <si>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</si>
  <si>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</si>
  <si>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</si>
  <si>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</si>
  <si>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</si>
  <si>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</si>
  <si>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</si>
  <si>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</si>
  <si>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</si>
  <si>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</si>
  <si>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</si>
  <si>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</si>
  <si>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</si>
  <si>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</si>
  <si>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</si>
  <si>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</si>
  <si>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</si>
  <si>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</si>
  <si>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</si>
  <si>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</si>
  <si>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</si>
  <si>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</si>
  <si>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</si>
  <si>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</si>
  <si>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</si>
  <si>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</si>
  <si>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</si>
  <si>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</si>
  <si>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</si>
  <si>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</si>
  <si>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</si>
  <si>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</si>
  <si>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</si>
  <si>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</si>
  <si>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</si>
  <si>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</si>
  <si>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</si>
  <si>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</si>
  <si>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</si>
  <si>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</si>
  <si>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</si>
  <si>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</si>
  <si>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</si>
  <si>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</si>
  <si>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</si>
  <si>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</si>
  <si>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</si>
  <si>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</si>
  <si>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</si>
  <si>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</si>
  <si>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</si>
  <si>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</si>
  <si>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</si>
  <si>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</si>
  <si>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</si>
  <si>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</si>
  <si>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</si>
  <si>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</si>
  <si>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</si>
  <si>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</si>
  <si>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</si>
  <si>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</si>
  <si>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</si>
  <si>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</si>
  <si>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</si>
  <si>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</si>
  <si>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</si>
  <si>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</si>
  <si>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</si>
  <si>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</si>
  <si>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</si>
  <si>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</si>
  <si>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</si>
  <si>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</si>
  <si>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</si>
  <si>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</si>
  <si>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</si>
  <si>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</si>
  <si>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</si>
  <si>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</si>
  <si>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</si>
  <si>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</si>
  <si>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</si>
  <si>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</si>
  <si>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</si>
  <si>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</si>
  <si>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</si>
  <si>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</si>
  <si>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</si>
  <si>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</si>
  <si>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</si>
  <si>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</si>
  <si>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</si>
  <si>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</si>
  <si>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</si>
  <si>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</si>
  <si>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</si>
  <si>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</si>
  <si>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</si>
  <si>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</si>
  <si>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</si>
  <si>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</si>
  <si>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</si>
  <si>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</si>
  <si>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</si>
  <si>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</si>
  <si>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</si>
  <si>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</si>
  <si>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</si>
  <si>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</si>
  <si>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</si>
  <si>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</si>
  <si>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</si>
  <si>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</si>
  <si>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</si>
  <si>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</si>
  <si>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</si>
  <si>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</si>
  <si>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</si>
  <si>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</si>
  <si>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</si>
  <si>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</si>
  <si>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</si>
  <si>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</si>
  <si>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</si>
  <si>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</si>
  <si>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</si>
  <si>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</si>
  <si>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</si>
  <si>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</si>
  <si>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</si>
  <si>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</si>
  <si>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</si>
  <si>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</si>
  <si>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</si>
  <si>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</si>
  <si>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</si>
  <si>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</si>
  <si>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</si>
  <si>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</si>
  <si>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</si>
  <si>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</si>
  <si>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</si>
  <si>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</si>
  <si>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</si>
  <si>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</si>
  <si>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</si>
  <si>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</si>
  <si>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</si>
  <si>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</si>
  <si>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</si>
  <si>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</si>
  <si>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</si>
  <si>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</si>
  <si>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</si>
  <si>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</si>
  <si>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</si>
  <si>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</si>
  <si>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</si>
  <si>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</si>
  <si>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</si>
  <si>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</si>
  <si>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</si>
  <si>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</si>
  <si>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</si>
  <si>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</si>
  <si>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</si>
  <si>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</si>
  <si>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</si>
  <si>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</si>
  <si>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</si>
  <si>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</si>
  <si>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</si>
  <si>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</si>
  <si>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</si>
  <si>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</si>
  <si>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</si>
  <si>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</si>
  <si>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</si>
  <si>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</si>
  <si>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</si>
  <si>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</si>
  <si>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</si>
  <si>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</si>
  <si>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</si>
  <si>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</si>
  <si>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</si>
  <si>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</si>
  <si>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</si>
  <si>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</si>
  <si>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</si>
  <si>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</si>
  <si>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</si>
  <si>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</si>
  <si>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</si>
  <si>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</si>
  <si>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</si>
  <si>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</si>
  <si>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</si>
  <si>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</si>
  <si>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</si>
  <si>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</si>
  <si>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</si>
  <si>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</si>
  <si>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</si>
  <si>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</si>
  <si>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</si>
  <si>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</si>
  <si>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</si>
  <si>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</si>
  <si>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</si>
  <si>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</si>
  <si>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</si>
  <si>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</si>
  <si>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</si>
  <si>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</si>
  <si>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</si>
  <si>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</si>
  <si>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</si>
  <si>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</si>
  <si>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</si>
  <si>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</si>
  <si>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</si>
  <si>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</si>
  <si>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</si>
  <si>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</si>
  <si>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</si>
  <si>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</si>
  <si>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</si>
  <si>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</si>
  <si>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</si>
  <si>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</si>
  <si>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</si>
  <si>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</si>
  <si>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</si>
  <si>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</si>
  <si>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</si>
  <si>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</si>
  <si>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</si>
  <si>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</si>
  <si>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</si>
  <si>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</si>
  <si>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</si>
  <si>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</si>
  <si>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</si>
  <si>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</si>
  <si>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</si>
  <si>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</si>
  <si>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</si>
  <si>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</si>
  <si>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</si>
  <si>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</si>
  <si>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</si>
  <si>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</si>
  <si>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</si>
  <si>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</si>
  <si>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</si>
  <si>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</si>
  <si>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</si>
  <si>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</si>
  <si>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</si>
  <si>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</si>
  <si>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</si>
  <si>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</si>
  <si>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</si>
  <si>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</si>
  <si>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</si>
  <si>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</si>
  <si>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</si>
  <si>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</si>
  <si>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</si>
  <si>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</si>
  <si>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</si>
  <si>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</si>
  <si>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</si>
  <si>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</si>
  <si>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</si>
  <si>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</si>
  <si>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</si>
  <si>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</si>
  <si>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</si>
  <si>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</si>
  <si>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</si>
  <si>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</si>
  <si>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</si>
  <si>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</si>
  <si>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</si>
  <si>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</si>
  <si>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</si>
  <si>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</si>
  <si>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</si>
  <si>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</si>
  <si>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</si>
  <si>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</si>
  <si>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</si>
  <si>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</si>
  <si>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</si>
  <si>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</si>
  <si>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</si>
  <si>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</si>
  <si>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</si>
  <si>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</si>
  <si>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</si>
  <si>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</si>
  <si>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</si>
  <si>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</si>
  <si>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</si>
  <si>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</si>
  <si>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</si>
  <si>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</si>
  <si>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</si>
  <si>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</si>
  <si>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</si>
  <si>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</si>
  <si>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</si>
  <si>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</si>
  <si>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</si>
  <si>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</si>
  <si>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</si>
  <si>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</si>
  <si>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</si>
  <si>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</si>
  <si>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</si>
  <si>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</si>
  <si>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</si>
  <si>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</si>
  <si>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</si>
  <si>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</si>
  <si>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</si>
  <si>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</si>
  <si>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</si>
  <si>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</si>
  <si>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</si>
  <si>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</si>
  <si>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</si>
  <si>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</si>
  <si>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</si>
  <si>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</si>
  <si>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</si>
  <si>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</si>
  <si>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</si>
  <si>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</si>
  <si>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</si>
  <si>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</si>
  <si>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</si>
  <si>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</si>
  <si>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</si>
  <si>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</si>
  <si>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</si>
  <si>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</si>
  <si>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</si>
  <si>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</si>
  <si>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</si>
  <si>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</si>
  <si>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</si>
  <si>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</si>
  <si>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</si>
  <si>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</si>
  <si>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</si>
  <si>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</si>
  <si>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</si>
  <si>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</si>
  <si>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</si>
  <si>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</si>
  <si>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</si>
  <si>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</si>
  <si>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</si>
  <si>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</si>
  <si>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</si>
  <si>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</si>
  <si>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</si>
  <si>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</si>
  <si>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</si>
  <si>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</si>
  <si>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</si>
  <si>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</si>
  <si>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</si>
  <si>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</si>
  <si>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</si>
  <si>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</si>
  <si>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</si>
  <si>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</si>
  <si>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</si>
  <si>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</si>
  <si>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</si>
  <si>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</si>
  <si>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</si>
  <si>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</si>
  <si>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</si>
  <si>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</si>
  <si>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</si>
  <si>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</si>
  <si>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</si>
  <si>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</si>
  <si>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</si>
  <si>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</si>
  <si>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</si>
  <si>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</si>
  <si>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</si>
  <si>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</si>
  <si>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</si>
  <si>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</si>
  <si>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</si>
  <si>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</si>
  <si>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</si>
  <si>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</si>
  <si>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</si>
  <si>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</si>
  <si>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</si>
  <si>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</si>
  <si>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</si>
  <si>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</si>
  <si>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</si>
  <si>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</si>
  <si>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</si>
  <si>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</si>
  <si>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</si>
  <si>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</si>
  <si>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</si>
  <si>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</si>
  <si>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</si>
  <si>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</si>
  <si>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</si>
  <si>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</si>
  <si>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</si>
  <si>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</si>
  <si>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</si>
  <si>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</si>
  <si>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</si>
  <si>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</si>
  <si>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</si>
  <si>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</si>
  <si>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</si>
  <si>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</si>
  <si>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</si>
  <si>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</si>
  <si>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</si>
  <si>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</si>
  <si>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</si>
  <si>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</si>
  <si>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</si>
  <si>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</si>
  <si>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</si>
  <si>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</si>
  <si>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</si>
  <si>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</si>
  <si>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</si>
  <si>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</si>
  <si>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</si>
  <si>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</si>
  <si>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</si>
  <si>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</si>
  <si>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</si>
  <si>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</si>
  <si>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</si>
  <si>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</si>
  <si>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</si>
  <si>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</si>
  <si>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</si>
  <si>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</si>
  <si>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</si>
  <si>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</si>
  <si>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</si>
  <si>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</si>
  <si>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</si>
  <si>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</si>
  <si>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</si>
  <si>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</si>
  <si>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</si>
  <si>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</si>
  <si>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</si>
  <si>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</si>
  <si>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</si>
  <si>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</si>
  <si>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</si>
  <si>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</si>
  <si>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</si>
  <si>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</si>
  <si>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</si>
  <si>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</si>
  <si>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</si>
  <si>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</si>
  <si>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</si>
  <si>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</si>
  <si>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</si>
  <si>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</si>
  <si>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</si>
  <si>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</si>
  <si>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</si>
  <si>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</si>
  <si>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</si>
  <si>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</si>
  <si>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</si>
  <si>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</si>
  <si>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</si>
  <si>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</si>
  <si>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</si>
  <si>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</si>
  <si>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</si>
  <si>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</si>
  <si>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</si>
  <si>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</si>
  <si>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</si>
  <si>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</si>
  <si>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</si>
  <si>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</si>
  <si>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</si>
  <si>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</si>
  <si>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</si>
  <si>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</si>
  <si>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</si>
  <si>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</si>
  <si>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</si>
  <si>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</si>
  <si>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</si>
  <si>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</si>
  <si>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</si>
  <si>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</si>
  <si>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</si>
  <si>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</si>
  <si>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</si>
  <si>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</si>
  <si>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</si>
  <si>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</si>
  <si>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</si>
  <si>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</si>
  <si>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</si>
  <si>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</si>
  <si>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</si>
  <si>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</si>
  <si>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</si>
  <si>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</si>
  <si>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</si>
  <si>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</si>
  <si>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</si>
  <si>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</si>
  <si>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</si>
  <si>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</si>
  <si>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</si>
  <si>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</si>
  <si>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</si>
  <si>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</si>
  <si>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</si>
  <si>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</si>
  <si>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</si>
  <si>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</si>
  <si>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</si>
  <si>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</si>
  <si>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</si>
  <si>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</si>
  <si>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</si>
  <si>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</si>
  <si>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</si>
  <si>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</si>
  <si>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</si>
  <si>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</si>
  <si>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</si>
  <si>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</si>
  <si>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</si>
  <si>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</si>
  <si>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</si>
  <si>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</si>
  <si>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</si>
  <si>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</si>
  <si>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</si>
  <si>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</si>
  <si>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</si>
  <si>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</si>
  <si>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</si>
  <si>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</si>
  <si>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</si>
  <si>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</si>
  <si>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</si>
  <si>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</si>
  <si>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</si>
  <si>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</si>
  <si>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</si>
  <si>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</si>
  <si>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</si>
  <si>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</si>
  <si>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</si>
  <si>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</si>
  <si>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</si>
  <si>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</si>
  <si>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</si>
  <si>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</si>
  <si>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</si>
  <si>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</si>
  <si>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</si>
  <si>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</si>
  <si>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</si>
  <si>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</si>
  <si>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</si>
  <si>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</si>
  <si>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</si>
  <si>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</si>
  <si>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</si>
  <si>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</si>
  <si>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</si>
  <si>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</si>
  <si>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</si>
  <si>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</si>
  <si>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</si>
  <si>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</si>
  <si>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</si>
  <si>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</si>
  <si>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</si>
  <si>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</si>
  <si>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</si>
  <si>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</si>
  <si>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</si>
  <si>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</si>
  <si>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</si>
  <si>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</si>
  <si>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</si>
  <si>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</si>
  <si>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</si>
  <si>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</si>
  <si>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</si>
  <si>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</si>
  <si>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</si>
  <si>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</si>
  <si>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</si>
  <si>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</si>
  <si>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</si>
  <si>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</si>
  <si>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</si>
  <si>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</si>
  <si>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</si>
  <si>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</si>
  <si>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</si>
  <si>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</si>
  <si>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</si>
  <si>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</si>
  <si>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</si>
  <si>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</si>
  <si>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</si>
  <si>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</si>
  <si>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</si>
  <si>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</si>
  <si>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</si>
  <si>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</si>
  <si>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</si>
  <si>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</si>
  <si>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</si>
  <si>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</si>
  <si>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</si>
  <si>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</si>
  <si>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</si>
  <si>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</si>
  <si>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</si>
  <si>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</si>
  <si>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</si>
  <si>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</si>
  <si>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</si>
  <si>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</si>
  <si>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</si>
  <si>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</si>
  <si>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</si>
  <si>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</si>
  <si>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</si>
  <si>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</si>
  <si>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</si>
  <si>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</si>
  <si>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</si>
  <si>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</si>
  <si>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</si>
  <si>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</si>
  <si>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</si>
  <si>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</si>
  <si>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</si>
  <si>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</si>
  <si>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</si>
  <si>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</si>
  <si>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</si>
  <si>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</si>
  <si>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</si>
  <si>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</si>
  <si>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</si>
  <si>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</si>
  <si>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</si>
  <si>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</si>
  <si>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</si>
  <si>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</si>
  <si>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</si>
  <si>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</si>
  <si>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</si>
  <si>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</si>
  <si>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</si>
  <si>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</si>
  <si>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</si>
  <si>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</si>
  <si>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</si>
  <si>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</si>
  <si>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</si>
  <si>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</si>
  <si>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</si>
  <si>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</si>
  <si>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</si>
  <si>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</si>
  <si>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</si>
  <si>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</si>
  <si>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</si>
  <si>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</si>
  <si>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</si>
  <si>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</si>
  <si>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</si>
  <si>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</si>
  <si>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</si>
  <si>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</si>
  <si>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</si>
  <si>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</si>
  <si>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</si>
  <si>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</si>
  <si>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</si>
  <si>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</si>
  <si>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</si>
  <si>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</si>
  <si>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</si>
  <si>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</si>
  <si>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</si>
  <si>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</si>
  <si>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</si>
  <si>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</si>
  <si>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</si>
  <si>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</si>
  <si>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</si>
  <si>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</si>
  <si>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</si>
  <si>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</si>
  <si>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</si>
  <si>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</si>
  <si>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</si>
  <si>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</si>
  <si>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</si>
  <si>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</si>
  <si>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</si>
  <si>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</si>
  <si>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</si>
  <si>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</si>
  <si>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</si>
  <si>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</si>
  <si>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</si>
  <si>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</si>
  <si>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</si>
  <si>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</si>
  <si>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</si>
  <si>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</si>
  <si>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</si>
  <si>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</si>
  <si>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</si>
  <si>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</si>
  <si>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</si>
  <si>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</si>
  <si>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</si>
  <si>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</si>
  <si>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</si>
  <si>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</si>
  <si>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</si>
  <si>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</si>
  <si>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</si>
  <si>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</si>
  <si>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</si>
  <si>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</si>
  <si>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</si>
  <si>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</si>
  <si>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</si>
  <si>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</si>
  <si>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</si>
  <si>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</si>
  <si>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</si>
  <si>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</si>
  <si>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</si>
  <si>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</si>
  <si>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</si>
  <si>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</si>
  <si>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</si>
  <si>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</si>
  <si>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</si>
  <si>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</si>
  <si>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</si>
  <si>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</si>
  <si>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</si>
  <si>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</si>
  <si>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</si>
  <si>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</si>
  <si>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</si>
  <si>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</si>
  <si>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</si>
  <si>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</si>
  <si>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</si>
  <si>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</si>
  <si>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</si>
  <si>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</si>
  <si>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</si>
  <si>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</si>
  <si>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</si>
  <si>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</si>
  <si>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</si>
  <si>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</si>
  <si>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</si>
  <si>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</si>
  <si>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</si>
  <si>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</si>
  <si>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</si>
  <si>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</si>
  <si>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</si>
  <si>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</si>
  <si>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</si>
  <si>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</si>
  <si>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</si>
  <si>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</si>
  <si>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</si>
  <si>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</si>
  <si>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</si>
  <si>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</si>
  <si>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</si>
  <si>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</si>
  <si>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</si>
  <si>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</si>
  <si>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</si>
  <si>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</si>
  <si>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</si>
  <si>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</si>
  <si>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</si>
  <si>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</si>
  <si>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</si>
  <si>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</si>
  <si>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</si>
  <si>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</si>
  <si>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</si>
  <si>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</si>
  <si>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</si>
  <si>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</si>
  <si>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</si>
  <si>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</si>
  <si>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</si>
  <si>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</si>
  <si>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</si>
  <si>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</si>
  <si>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</si>
  <si>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</si>
  <si>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</si>
  <si>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</si>
  <si>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</si>
  <si>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</si>
  <si>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</si>
  <si>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</si>
  <si>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</si>
  <si>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</si>
  <si>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</si>
  <si>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</si>
  <si>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</si>
  <si>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</si>
  <si>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</si>
  <si>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</si>
  <si>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</si>
  <si>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</si>
  <si>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</si>
  <si>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</si>
  <si>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</si>
  <si>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</si>
  <si>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</si>
  <si>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</si>
  <si>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</si>
  <si>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</si>
  <si>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</si>
  <si>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</si>
  <si>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</si>
  <si>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</si>
  <si>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</si>
  <si>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</si>
  <si>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</si>
  <si>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</si>
  <si>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</si>
  <si>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</si>
  <si>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</si>
  <si>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</si>
  <si>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</si>
  <si>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</si>
  <si>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</si>
  <si>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</si>
  <si>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</si>
  <si>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</si>
  <si>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</si>
  <si>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</si>
  <si>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</si>
  <si>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</si>
  <si>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</si>
  <si>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</si>
  <si>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</si>
  <si>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</si>
  <si>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</si>
  <si>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</si>
  <si>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</si>
  <si>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</si>
  <si>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</si>
  <si>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</si>
  <si>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</si>
  <si>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</si>
  <si>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</si>
  <si>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</si>
  <si>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</si>
  <si>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</si>
  <si>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</si>
  <si>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</si>
  <si>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</si>
  <si>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</si>
  <si>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</si>
  <si>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</si>
  <si>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</si>
  <si>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</si>
  <si>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</si>
  <si>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</si>
  <si>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</si>
  <si>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</si>
  <si>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</si>
  <si>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</si>
  <si>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</si>
  <si>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</si>
  <si>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</si>
  <si>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</si>
  <si>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</si>
  <si>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</si>
  <si>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</si>
  <si>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</si>
  <si>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</si>
  <si>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</si>
  <si>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</si>
  <si>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</si>
  <si>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</si>
  <si>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</si>
  <si>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</si>
  <si>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</si>
  <si>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</si>
  <si>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</si>
  <si>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</si>
  <si>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</si>
  <si>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</si>
  <si>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</si>
  <si>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</si>
  <si>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</si>
  <si>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</si>
  <si>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</si>
  <si>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</si>
  <si>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</si>
  <si>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</si>
  <si>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</si>
  <si>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</si>
  <si>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</si>
  <si>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</si>
  <si>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</si>
  <si>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</si>
  <si>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</si>
  <si>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</si>
  <si>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</si>
  <si>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</si>
  <si>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</si>
  <si>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</si>
  <si>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</si>
  <si>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</si>
  <si>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</si>
  <si>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</si>
  <si>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</si>
  <si>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</si>
  <si>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</si>
  <si>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</si>
  <si>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</si>
  <si>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</si>
  <si>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</si>
  <si>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</si>
  <si>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</si>
  <si>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</si>
  <si>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</si>
  <si>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</si>
  <si>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</si>
  <si>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</si>
  <si>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</si>
  <si>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</si>
  <si>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</si>
  <si>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</si>
  <si>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</si>
  <si>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</si>
  <si>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</si>
  <si>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</si>
  <si>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</si>
  <si>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</si>
  <si>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</si>
  <si>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</si>
  <si>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</si>
  <si>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</si>
  <si>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</si>
  <si>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</si>
  <si>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</si>
  <si>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</si>
  <si>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</si>
  <si>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</si>
  <si>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</si>
  <si>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</si>
  <si>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</si>
  <si>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</si>
  <si>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</si>
  <si>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</si>
  <si>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</si>
  <si>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</si>
  <si>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</si>
  <si>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</si>
  <si>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</si>
  <si>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</si>
  <si>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</si>
  <si>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</si>
  <si>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</si>
  <si>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</si>
  <si>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</si>
  <si>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</si>
  <si>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</si>
  <si>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</si>
  <si>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</si>
  <si>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</si>
  <si>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</si>
  <si>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</si>
  <si>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</si>
  <si>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</si>
  <si>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</si>
  <si>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</si>
  <si>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</si>
  <si>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</si>
  <si>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</si>
  <si>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</si>
  <si>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</si>
  <si>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</si>
  <si>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</si>
  <si>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</si>
  <si>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</si>
  <si>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</si>
  <si>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</si>
  <si>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</si>
  <si>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</si>
  <si>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</si>
  <si>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</si>
  <si>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</si>
  <si>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</si>
  <si>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</si>
  <si>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</si>
  <si>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</si>
  <si>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</si>
  <si>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</si>
  <si>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</si>
  <si>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</si>
  <si>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</si>
  <si>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</si>
  <si>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</si>
  <si>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</si>
  <si>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</si>
  <si>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</si>
  <si>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</si>
  <si>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</si>
  <si>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</si>
  <si>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</si>
  <si>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</si>
  <si>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</si>
  <si>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</si>
  <si>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</si>
  <si>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</si>
  <si>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</si>
  <si>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</si>
  <si>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</si>
  <si>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</si>
  <si>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</si>
  <si>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</si>
  <si>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</si>
  <si>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</si>
  <si>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</si>
  <si>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</si>
  <si>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</si>
  <si>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</si>
  <si>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</si>
  <si>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</si>
  <si>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</si>
  <si>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</si>
  <si>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</si>
  <si>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</si>
  <si>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</si>
  <si>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</si>
  <si>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</si>
  <si>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</si>
  <si>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</si>
  <si>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</si>
  <si>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</si>
  <si>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</si>
  <si>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</si>
  <si>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</si>
  <si>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</si>
  <si>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</si>
  <si>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</si>
  <si>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</si>
  <si>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</si>
  <si>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</si>
  <si>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</si>
  <si>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</si>
  <si>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</si>
  <si>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</si>
  <si>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</si>
  <si>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</si>
  <si>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</si>
  <si>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</si>
  <si>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</si>
  <si>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</si>
  <si>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</si>
  <si>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</si>
  <si>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</si>
  <si>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</si>
  <si>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</si>
  <si>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</si>
  <si>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</si>
  <si>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</si>
  <si>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</si>
  <si>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</si>
  <si>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</si>
  <si>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</si>
  <si>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</si>
  <si>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</si>
  <si>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</si>
  <si>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</si>
  <si>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</si>
  <si>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</si>
  <si>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</si>
  <si>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</si>
  <si>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</si>
  <si>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</si>
  <si>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</si>
  <si>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</si>
  <si>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</si>
  <si>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</si>
  <si>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</si>
  <si>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</si>
  <si>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</si>
  <si>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</si>
  <si>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</si>
  <si>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</si>
  <si>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</si>
  <si>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</si>
  <si>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</si>
  <si>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</si>
  <si>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</si>
  <si>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</si>
  <si>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</si>
  <si>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</si>
  <si>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</si>
  <si>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</si>
  <si>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</si>
  <si>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</si>
  <si>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</si>
  <si>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</si>
  <si>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</si>
  <si>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</si>
  <si>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</si>
  <si>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</si>
  <si>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</si>
  <si>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</si>
  <si>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</si>
  <si>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</si>
  <si>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</si>
  <si>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</si>
  <si>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</si>
  <si>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</si>
  <si>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</si>
  <si>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</si>
  <si>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</si>
  <si>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</si>
  <si>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</si>
  <si>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</si>
  <si>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</si>
  <si>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</si>
  <si>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</si>
  <si>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</si>
  <si>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</si>
  <si>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</si>
  <si>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</si>
  <si>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</si>
  <si>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</si>
  <si>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</si>
  <si>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</si>
  <si>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</si>
  <si>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</si>
  <si>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</si>
  <si>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</si>
  <si>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</si>
  <si>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</si>
  <si>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</si>
  <si>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</si>
  <si>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</si>
  <si>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</si>
  <si>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</si>
  <si>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</si>
  <si>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</si>
  <si>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</si>
  <si>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</si>
  <si>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</si>
  <si>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</si>
  <si>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</si>
  <si>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</si>
  <si>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</si>
  <si>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</si>
  <si>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</si>
  <si>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</si>
  <si>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</si>
  <si>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</si>
  <si>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</si>
  <si>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</si>
  <si>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</si>
  <si>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</si>
  <si>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</si>
  <si>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</si>
  <si>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</si>
  <si>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</si>
  <si>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</si>
  <si>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</si>
  <si>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</si>
  <si>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</si>
  <si>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</si>
  <si>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</si>
  <si>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</si>
  <si>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</si>
  <si>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</si>
  <si>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</si>
  <si>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</si>
  <si>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</si>
  <si>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</si>
  <si>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</si>
  <si>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</si>
  <si>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</si>
  <si>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</si>
  <si>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</si>
  <si>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</si>
  <si>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</si>
  <si>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</si>
  <si>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</si>
  <si>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</si>
  <si>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</si>
  <si>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</si>
  <si>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</si>
  <si>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</si>
  <si>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</si>
  <si>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</si>
  <si>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</si>
  <si>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</si>
  <si>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</si>
  <si>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</si>
  <si>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</si>
  <si>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</si>
  <si>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</si>
  <si>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</si>
  <si>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</si>
  <si>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</si>
  <si>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</si>
  <si>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</si>
  <si>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</si>
  <si>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</si>
  <si>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</si>
  <si>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</si>
  <si>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</si>
  <si>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</si>
  <si>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</si>
  <si>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</si>
  <si>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</si>
  <si>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</si>
  <si>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</si>
  <si>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</si>
  <si>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</si>
  <si>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</si>
  <si>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</si>
  <si>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</si>
  <si>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</si>
  <si>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</si>
  <si>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</si>
  <si>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</si>
  <si>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</si>
  <si>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</si>
  <si>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</si>
  <si>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</si>
  <si>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</si>
  <si>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</si>
  <si>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</si>
  <si>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</si>
  <si>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</si>
  <si>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</si>
  <si>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</si>
  <si>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</si>
  <si>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</si>
  <si>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</si>
  <si>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</si>
  <si>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</si>
  <si>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</si>
  <si>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</si>
  <si>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</si>
  <si>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</si>
  <si>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</si>
  <si>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</si>
  <si>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</si>
  <si>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</si>
  <si>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</si>
  <si>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</si>
  <si>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</si>
  <si>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</si>
  <si>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</si>
  <si>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</si>
  <si>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</si>
  <si>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</si>
  <si>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</si>
  <si>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</si>
  <si>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</si>
  <si>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</si>
  <si>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</si>
  <si>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</si>
  <si>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</si>
  <si>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</si>
  <si>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</si>
  <si>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</si>
  <si>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</si>
  <si>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</si>
  <si>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</si>
  <si>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</si>
  <si>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</si>
  <si>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</si>
  <si>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</si>
  <si>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</si>
  <si>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</si>
  <si>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</si>
  <si>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</si>
  <si>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</si>
  <si>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</si>
  <si>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</si>
  <si>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</si>
  <si>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</si>
  <si>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</si>
  <si>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</si>
  <si>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</si>
  <si>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</si>
  <si>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</si>
  <si>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</si>
  <si>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</si>
  <si>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</si>
  <si>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</si>
  <si>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</si>
  <si>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</si>
  <si>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</si>
  <si>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</si>
  <si>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</si>
  <si>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</si>
  <si>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</si>
  <si>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</si>
  <si>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</si>
  <si>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</si>
  <si>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</si>
  <si>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</si>
  <si>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</si>
  <si>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</si>
  <si>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</si>
  <si>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</si>
  <si>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</si>
  <si>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</si>
  <si>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</si>
  <si>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</si>
  <si>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</si>
  <si>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</si>
  <si>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</si>
  <si>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</si>
  <si>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</si>
  <si>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</si>
  <si>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</si>
  <si>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</si>
  <si>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</si>
  <si>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</si>
  <si>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</si>
  <si>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</si>
  <si>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</si>
  <si>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</si>
  <si>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</si>
  <si>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</si>
  <si>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</si>
  <si>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</si>
  <si>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</si>
  <si>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</si>
  <si>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</si>
  <si>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</si>
  <si>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</si>
  <si>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</si>
  <si>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</si>
  <si>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</si>
  <si>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</si>
  <si>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</si>
  <si>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</si>
  <si>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</si>
  <si>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</si>
  <si>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</si>
  <si>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</si>
  <si>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</si>
  <si>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</si>
  <si>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</si>
  <si>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</si>
  <si>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</si>
  <si>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</si>
  <si>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</si>
  <si>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</si>
  <si>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</si>
  <si>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</si>
  <si>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</si>
  <si>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</si>
  <si>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</si>
  <si>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</si>
  <si>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</si>
  <si>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</si>
  <si>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</si>
  <si>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</si>
  <si>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</si>
  <si>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</si>
  <si>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</si>
  <si>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</si>
  <si>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</si>
  <si>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</si>
  <si>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</si>
  <si>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</si>
  <si>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</si>
  <si>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</si>
  <si>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</si>
  <si>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</si>
  <si>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</si>
  <si>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</si>
  <si>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</si>
  <si>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</si>
  <si>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</si>
  <si>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</si>
  <si>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</si>
  <si>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</si>
  <si>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</si>
  <si>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</si>
  <si>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</si>
  <si>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</si>
  <si>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</si>
  <si>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</si>
  <si>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</si>
  <si>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</si>
  <si>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</si>
  <si>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</si>
  <si>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</si>
  <si>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</si>
  <si>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</si>
  <si>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</si>
  <si>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</si>
  <si>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</si>
  <si>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</si>
  <si>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</si>
  <si>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</si>
  <si>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</si>
  <si>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</si>
  <si>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</si>
  <si>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</si>
  <si>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</si>
  <si>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</si>
  <si>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</si>
  <si>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</si>
  <si>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</si>
  <si>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</si>
  <si>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</si>
  <si>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</si>
  <si>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</si>
  <si>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</si>
  <si>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</si>
  <si>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</si>
  <si>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</si>
  <si>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</si>
  <si>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</si>
  <si>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</si>
  <si>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</si>
  <si>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</si>
  <si>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</si>
  <si>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</si>
  <si>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</si>
  <si>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</si>
  <si>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</si>
  <si>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</si>
  <si>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</si>
  <si>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</si>
  <si>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</si>
  <si>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</si>
  <si>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</si>
  <si>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</si>
  <si>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</si>
  <si>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</si>
  <si>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</si>
  <si>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</si>
  <si>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</si>
  <si>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</si>
  <si>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</si>
  <si>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</si>
  <si>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</si>
  <si>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</si>
  <si>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</si>
  <si>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</si>
  <si>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</si>
  <si>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</si>
  <si>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</si>
  <si>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</si>
  <si>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</si>
  <si>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</si>
  <si>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</si>
  <si>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</si>
  <si>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</si>
  <si>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</si>
  <si>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</si>
  <si>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</si>
  <si>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</si>
  <si>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</si>
  <si>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</si>
  <si>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</si>
  <si>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</si>
  <si>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</si>
  <si>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</si>
  <si>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</si>
  <si>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</si>
  <si>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</si>
  <si>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</si>
  <si>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</si>
  <si>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</si>
  <si>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</si>
  <si>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</si>
  <si>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</si>
  <si>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</si>
  <si>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</si>
  <si>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</si>
  <si>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</si>
  <si>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</si>
  <si>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</si>
  <si>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</si>
  <si>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</si>
  <si>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</si>
  <si>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</si>
  <si>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</si>
  <si>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</si>
  <si>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</si>
  <si>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</si>
  <si>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</si>
  <si>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</si>
  <si>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</si>
  <si>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</si>
  <si>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</si>
  <si>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</si>
  <si>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</si>
  <si>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</si>
  <si>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</si>
  <si>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</si>
  <si>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</si>
  <si>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</si>
  <si>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</si>
  <si>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</si>
  <si>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</si>
  <si>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</si>
  <si>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</si>
  <si>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</si>
  <si>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</si>
  <si>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</si>
  <si>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</si>
  <si>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</si>
  <si>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</si>
  <si>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</si>
  <si>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</si>
  <si>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</si>
  <si>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</si>
  <si>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</si>
  <si>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</si>
  <si>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</si>
  <si>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</si>
  <si>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</si>
  <si>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</si>
  <si>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</si>
  <si>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</si>
  <si>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</si>
  <si>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</si>
  <si>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</si>
  <si>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</si>
  <si>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</si>
  <si>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</si>
  <si>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</si>
  <si>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</si>
  <si>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</si>
  <si>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</si>
  <si>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</si>
  <si>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</si>
  <si>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</si>
  <si>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</si>
  <si>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</si>
  <si>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</si>
  <si>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</si>
  <si>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</si>
  <si>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</si>
  <si>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</si>
  <si>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</si>
  <si>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</si>
  <si>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</si>
  <si>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</si>
  <si>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</si>
  <si>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</si>
  <si>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</si>
  <si>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</si>
  <si>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</si>
  <si>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</si>
  <si>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</si>
  <si>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</si>
  <si>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</si>
  <si>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</si>
  <si>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</si>
  <si>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</si>
  <si>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</si>
  <si>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</si>
  <si>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</si>
  <si>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</si>
  <si>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</si>
  <si>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</si>
  <si>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</si>
  <si>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</si>
  <si>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</si>
  <si>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</si>
  <si>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</si>
  <si>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</si>
  <si>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</si>
  <si>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</si>
  <si>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</si>
  <si>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</si>
  <si>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</si>
  <si>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</si>
  <si>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</si>
  <si>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</si>
  <si>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</si>
  <si>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</si>
  <si>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</si>
  <si>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</si>
  <si>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</si>
  <si>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</si>
  <si>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</si>
  <si>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</si>
  <si>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</si>
  <si>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</si>
  <si>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</si>
  <si>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</si>
  <si>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</si>
  <si>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</si>
  <si>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</si>
  <si>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</si>
  <si>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</si>
  <si>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</si>
  <si>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</si>
  <si>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</si>
  <si>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</si>
  <si>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</si>
  <si>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</si>
  <si>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</si>
  <si>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</si>
  <si>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</si>
  <si>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</si>
  <si>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</si>
  <si>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</si>
  <si>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</si>
  <si>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</si>
  <si>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</si>
  <si>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</si>
  <si>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</si>
  <si>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</si>
  <si>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</si>
  <si>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</si>
  <si>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</si>
  <si>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</si>
  <si>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</si>
  <si>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</si>
  <si>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</si>
  <si>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</si>
  <si>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</si>
  <si>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</si>
  <si>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</si>
  <si>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</si>
  <si>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</si>
  <si>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</si>
  <si>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</si>
  <si>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</si>
  <si>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</si>
  <si>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</si>
  <si>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</si>
  <si>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</si>
  <si>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</si>
  <si>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</si>
  <si>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</si>
  <si>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</si>
  <si>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</si>
  <si>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</si>
  <si>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</si>
  <si>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</si>
  <si>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</si>
  <si>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</si>
  <si>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</si>
  <si>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</si>
  <si>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</si>
  <si>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</si>
  <si>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</si>
  <si>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</si>
  <si>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</si>
  <si>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</si>
  <si>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</si>
  <si>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</si>
  <si>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</si>
  <si>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</si>
  <si>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</si>
  <si>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</si>
  <si>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</si>
  <si>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</si>
  <si>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</si>
  <si>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</si>
  <si>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</si>
  <si>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</si>
  <si>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</si>
  <si>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</si>
  <si>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</si>
  <si>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</si>
  <si>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</si>
  <si>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</si>
  <si>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</si>
  <si>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</si>
  <si>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</si>
  <si>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</si>
  <si>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</si>
  <si>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</si>
  <si>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</si>
  <si>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</si>
  <si>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</si>
  <si>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</si>
  <si>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</si>
  <si>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</si>
  <si>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</si>
  <si>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</si>
  <si>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</si>
  <si>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</si>
  <si>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</si>
  <si>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</si>
  <si>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</si>
  <si>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</si>
  <si>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</si>
  <si>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</si>
  <si>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</si>
  <si>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</si>
  <si>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</si>
  <si>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</si>
  <si>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</si>
  <si>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</si>
  <si>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</si>
  <si>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</si>
  <si>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</si>
  <si>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</si>
  <si>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</si>
  <si>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</si>
  <si>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</si>
  <si>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</si>
  <si>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</si>
  <si>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</si>
  <si>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</si>
  <si>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</si>
  <si>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</si>
  <si>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</si>
  <si>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</si>
  <si>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</si>
  <si>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</si>
  <si>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</si>
  <si>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</si>
  <si>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</si>
  <si>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</si>
  <si>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</si>
  <si>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</si>
  <si>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</si>
  <si>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</si>
  <si>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</si>
  <si>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</si>
  <si>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</si>
  <si>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</si>
  <si>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</si>
  <si>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</si>
  <si>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</si>
  <si>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</si>
  <si>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</si>
  <si>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</si>
  <si>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</si>
  <si>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</si>
  <si>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</si>
  <si>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</si>
  <si>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</si>
  <si>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</si>
  <si>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</si>
  <si>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</si>
  <si>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</si>
  <si>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</si>
  <si>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</si>
  <si>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</si>
  <si>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</si>
  <si>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</si>
  <si>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</si>
  <si>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</si>
  <si>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</si>
  <si>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</si>
  <si>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</si>
  <si>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</si>
  <si>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</si>
  <si>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</si>
  <si>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</si>
  <si>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</si>
  <si>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</si>
  <si>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</si>
  <si>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</si>
  <si>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</si>
  <si>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</si>
  <si>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</si>
  <si>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</si>
  <si>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</si>
  <si>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</si>
  <si>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</si>
  <si>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</si>
  <si>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</si>
  <si>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</si>
  <si>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</si>
  <si>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</si>
  <si>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</si>
  <si>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</si>
  <si>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</si>
  <si>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</si>
  <si>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</si>
  <si>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</si>
  <si>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</si>
  <si>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</si>
  <si>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</si>
  <si>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</si>
  <si>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</si>
  <si>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</si>
  <si>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</si>
  <si>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</si>
  <si>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</si>
  <si>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</si>
  <si>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</si>
  <si>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</si>
  <si>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</si>
  <si>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</si>
  <si>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</si>
  <si>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</si>
  <si>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</si>
  <si>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</si>
  <si>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</si>
  <si>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</si>
  <si>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</si>
  <si>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</si>
  <si>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</si>
  <si>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</si>
  <si>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</si>
  <si>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</si>
  <si>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</si>
  <si>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</si>
  <si>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</si>
  <si>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</si>
  <si>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</si>
  <si>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</si>
  <si>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</si>
  <si>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</si>
  <si>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</si>
  <si>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</si>
  <si>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</si>
  <si>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</si>
  <si>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</si>
  <si>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</si>
  <si>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</si>
  <si>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</si>
  <si>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</si>
  <si>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</si>
  <si>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</si>
  <si>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</si>
  <si>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</si>
  <si>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</si>
  <si>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</si>
  <si>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</si>
  <si>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</si>
  <si>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</si>
  <si>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</si>
  <si>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</si>
  <si>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</si>
  <si>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</si>
  <si>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</si>
  <si>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</si>
  <si>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</si>
  <si>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</si>
  <si>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</si>
  <si>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</si>
  <si>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</si>
  <si>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</si>
  <si>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</si>
  <si>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</si>
  <si>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</si>
  <si>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</si>
  <si>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</si>
  <si>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</si>
  <si>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</si>
  <si>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</si>
  <si>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</si>
  <si>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</si>
  <si>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</si>
  <si>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</si>
  <si>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</si>
  <si>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</si>
  <si>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</si>
  <si>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</si>
  <si>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</si>
  <si>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</si>
  <si>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</si>
  <si>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</si>
  <si>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</si>
  <si>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</si>
  <si>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</si>
  <si>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</si>
  <si>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</si>
  <si>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</si>
  <si>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</si>
  <si>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</si>
  <si>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</si>
  <si>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</si>
  <si>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</si>
  <si>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</si>
  <si>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</si>
  <si>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</si>
  <si>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</si>
  <si>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</si>
  <si>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</si>
  <si>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</si>
  <si>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</si>
  <si>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</si>
  <si>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</si>
  <si>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</si>
  <si>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</si>
  <si>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</si>
  <si>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</si>
  <si>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</si>
  <si>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</si>
  <si>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</si>
  <si>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</si>
  <si>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</si>
  <si>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</si>
  <si>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</si>
  <si>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</si>
  <si>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</si>
  <si>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</si>
  <si>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</si>
  <si>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</si>
  <si>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</si>
  <si>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</si>
  <si>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</si>
  <si>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</si>
  <si>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</si>
  <si>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</si>
  <si>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</si>
  <si>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</si>
  <si>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</si>
  <si>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</si>
  <si>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</si>
  <si>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</si>
  <si>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</si>
  <si>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</si>
  <si>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</si>
  <si>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</si>
  <si>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</si>
  <si>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</si>
  <si>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</si>
  <si>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</si>
  <si>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</si>
  <si>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</si>
  <si>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</si>
  <si>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</si>
  <si>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</si>
  <si>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</si>
  <si>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</si>
  <si>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</si>
  <si>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</si>
  <si>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</si>
  <si>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</si>
  <si>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</si>
  <si>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</si>
  <si>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</si>
  <si>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</si>
  <si>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</si>
  <si>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</si>
  <si>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</si>
  <si>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</si>
  <si>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</si>
  <si>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</si>
  <si>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</si>
  <si>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</si>
  <si>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</si>
  <si>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</si>
  <si>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</si>
  <si>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</si>
  <si>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</si>
  <si>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</si>
  <si>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</si>
  <si>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</si>
  <si>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</si>
  <si>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</si>
  <si>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</si>
  <si>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</si>
  <si>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</si>
  <si>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</si>
  <si>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</si>
  <si>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</si>
  <si>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</si>
  <si>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</si>
  <si>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</si>
  <si>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</si>
  <si>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</si>
  <si>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</si>
  <si>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</si>
  <si>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</si>
  <si>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</si>
  <si>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</si>
  <si>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</si>
  <si>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</si>
  <si>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</si>
  <si>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</si>
  <si>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</si>
  <si>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</si>
  <si>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</si>
  <si>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</si>
  <si>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</si>
  <si>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</si>
  <si>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</si>
  <si>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</si>
  <si>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</si>
  <si>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</si>
  <si>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</si>
  <si>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</si>
  <si>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</si>
  <si>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</si>
  <si>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</si>
  <si>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</si>
  <si>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</si>
  <si>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</si>
  <si>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</si>
  <si>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</si>
  <si>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</si>
  <si>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</si>
  <si>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</si>
  <si>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</si>
  <si>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</si>
  <si>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</si>
  <si>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</si>
  <si>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</si>
  <si>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</si>
  <si>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</si>
  <si>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</si>
  <si>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</si>
  <si>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</si>
  <si>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</si>
  <si>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</si>
  <si>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</si>
  <si>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</si>
  <si>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</si>
  <si>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</si>
  <si>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</si>
  <si>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</si>
  <si>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</si>
  <si>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</si>
  <si>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</si>
  <si>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</si>
  <si>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</si>
  <si>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</si>
  <si>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</si>
  <si>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</si>
  <si>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</si>
  <si>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</si>
  <si>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</si>
  <si>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</si>
  <si>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</si>
  <si>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</si>
  <si>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</si>
  <si>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</si>
  <si>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</si>
  <si>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</si>
  <si>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</si>
  <si>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</si>
  <si>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</si>
  <si>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</si>
  <si>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</si>
  <si>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</si>
  <si>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</si>
  <si>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</si>
  <si>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</si>
  <si>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</si>
  <si>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</si>
  <si>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</si>
  <si>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</si>
  <si>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</si>
  <si>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</si>
  <si>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</si>
  <si>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</si>
  <si>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</si>
  <si>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</si>
  <si>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</si>
  <si>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</si>
  <si>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</si>
  <si>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</si>
  <si>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</si>
  <si>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</si>
  <si>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</si>
  <si>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</si>
  <si>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</si>
  <si>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</si>
  <si>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</si>
  <si>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</si>
  <si>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</si>
  <si>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</si>
  <si>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</si>
  <si>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</si>
  <si>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</si>
  <si>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</si>
  <si>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</si>
  <si>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</si>
  <si>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</si>
  <si>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</si>
  <si>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</si>
  <si>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</si>
  <si>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</si>
  <si>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</si>
  <si>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</si>
  <si>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</si>
  <si>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</si>
  <si>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</si>
  <si>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</si>
  <si>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</si>
  <si>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</si>
  <si>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</si>
  <si>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</si>
  <si>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</si>
  <si>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</si>
  <si>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</si>
  <si>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</si>
  <si>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</si>
  <si>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</si>
  <si>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</si>
  <si>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</si>
  <si>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</si>
  <si>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</si>
  <si>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</si>
  <si>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</si>
  <si>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</si>
  <si>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</si>
  <si>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</si>
  <si>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</si>
  <si>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</si>
  <si>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</si>
  <si>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</si>
  <si>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</si>
  <si>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</si>
  <si>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</si>
  <si>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</si>
  <si>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</si>
  <si>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</si>
  <si>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</si>
  <si>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</si>
  <si>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</si>
  <si>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</si>
  <si>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</si>
  <si>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</si>
  <si>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</si>
  <si>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</si>
  <si>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</si>
  <si>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</si>
  <si>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</si>
  <si>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</si>
  <si>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</si>
  <si>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</si>
  <si>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</si>
  <si>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</si>
  <si>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</si>
  <si>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</si>
  <si>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</si>
  <si>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</si>
  <si>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</si>
  <si>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</si>
  <si>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</si>
  <si>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</si>
  <si>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</si>
  <si>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</si>
  <si>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</si>
  <si>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</si>
  <si>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</si>
  <si>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</si>
  <si>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</si>
  <si>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</si>
  <si>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</si>
  <si>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</si>
  <si>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</si>
  <si>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</si>
  <si>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</si>
  <si>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</si>
  <si>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</si>
  <si>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</si>
  <si>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</si>
  <si>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</si>
  <si>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</si>
  <si>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</si>
  <si>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</si>
  <si>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</si>
  <si>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</si>
  <si>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</si>
  <si>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</si>
  <si>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</si>
  <si>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</si>
  <si>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</si>
  <si>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</si>
  <si>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</si>
  <si>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</si>
  <si>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</si>
  <si>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</si>
  <si>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</si>
  <si>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</si>
  <si>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</si>
  <si>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</si>
  <si>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</si>
  <si>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</si>
  <si>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</si>
  <si>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</si>
  <si>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</si>
  <si>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</si>
  <si>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</si>
  <si>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</si>
  <si>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</si>
  <si>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</si>
  <si>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</si>
  <si>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</si>
  <si>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</si>
  <si>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</si>
  <si>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</si>
  <si>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</si>
  <si>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</si>
  <si>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</si>
  <si>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</si>
  <si>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</si>
  <si>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</si>
  <si>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</si>
  <si>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</si>
  <si>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</si>
  <si>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</si>
  <si>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</si>
  <si>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</si>
  <si>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</si>
  <si>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</si>
  <si>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</si>
  <si>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</si>
  <si>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</si>
  <si>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</si>
  <si>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</si>
  <si>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</si>
  <si>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</si>
  <si>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</si>
  <si>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</si>
  <si>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</si>
  <si>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</si>
  <si>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</si>
  <si>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</si>
  <si>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</si>
  <si>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</si>
  <si>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</si>
  <si>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</si>
  <si>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</si>
  <si>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</si>
  <si>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</si>
  <si>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</si>
  <si>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</si>
  <si>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</si>
  <si>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</si>
  <si>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</si>
  <si>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</si>
  <si>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</si>
  <si>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</si>
  <si>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</si>
  <si>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</si>
  <si>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</si>
  <si>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</si>
  <si>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</si>
  <si>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</si>
  <si>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</si>
  <si>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</si>
  <si>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</si>
  <si>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</si>
  <si>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</si>
  <si>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</si>
  <si>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</si>
  <si>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</si>
  <si>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</si>
  <si>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</si>
  <si>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</si>
  <si>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</si>
  <si>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</si>
  <si>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</si>
  <si>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</si>
  <si>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</si>
  <si>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</si>
  <si>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</si>
  <si>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</si>
  <si>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</si>
  <si>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</si>
  <si>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</si>
  <si>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</si>
  <si>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</si>
  <si>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</si>
  <si>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</si>
  <si>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</si>
  <si>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</si>
  <si>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</si>
  <si>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</si>
  <si>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</si>
  <si>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</si>
  <si>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</si>
  <si>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</si>
  <si>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</si>
  <si>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</si>
  <si>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</si>
  <si>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</si>
  <si>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</si>
  <si>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</si>
  <si>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</si>
  <si>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</si>
  <si>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</si>
  <si>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</si>
  <si>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</si>
  <si>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</si>
  <si>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</si>
  <si>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</si>
  <si>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</si>
  <si>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</si>
  <si>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</si>
  <si>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</si>
  <si>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</si>
  <si>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</si>
  <si>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</si>
  <si>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</si>
  <si>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</si>
  <si>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</si>
  <si>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</si>
  <si>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</si>
  <si>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</si>
  <si>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</si>
  <si>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</si>
  <si>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</si>
  <si>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</si>
  <si>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</si>
  <si>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</si>
  <si>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</si>
  <si>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</si>
  <si>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</si>
  <si>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</si>
  <si>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</si>
  <si>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</si>
  <si>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</si>
  <si>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</si>
  <si>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</si>
  <si>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</si>
  <si>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</si>
  <si>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</si>
  <si>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</si>
  <si>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</si>
  <si>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</si>
  <si>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</si>
  <si>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</si>
  <si>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</si>
  <si>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</si>
  <si>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</si>
  <si>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</si>
  <si>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</si>
  <si>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</si>
  <si>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</si>
  <si>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</si>
  <si>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</si>
  <si>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</si>
  <si>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</si>
  <si>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</si>
  <si>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</si>
  <si>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</si>
  <si>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</si>
  <si>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</si>
  <si>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</si>
  <si>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</si>
  <si>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</si>
  <si>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</si>
  <si>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</si>
  <si>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</si>
  <si>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</si>
  <si>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</si>
  <si>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</si>
  <si>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</si>
  <si>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</si>
  <si>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</si>
  <si>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</si>
  <si>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</si>
  <si>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</si>
  <si>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</si>
  <si>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</si>
  <si>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</si>
  <si>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</si>
  <si>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</si>
  <si>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</si>
  <si>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</si>
  <si>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</si>
  <si>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</si>
  <si>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</si>
  <si>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</si>
  <si>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</si>
  <si>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</si>
  <si>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</si>
  <si>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</si>
  <si>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</si>
  <si>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</si>
  <si>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</si>
  <si>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</si>
  <si>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</si>
  <si>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</si>
  <si>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</si>
  <si>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</si>
  <si>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</si>
  <si>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</si>
  <si>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</si>
  <si>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</si>
  <si>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</si>
  <si>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</si>
  <si>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</si>
  <si>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</si>
  <si>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</si>
  <si>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</si>
  <si>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</si>
  <si>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</si>
  <si>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</si>
  <si>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</si>
  <si>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</si>
  <si>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</si>
  <si>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</si>
  <si>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</si>
  <si>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</si>
  <si>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</si>
  <si>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</si>
  <si>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</si>
  <si>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</si>
  <si>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</si>
  <si>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</si>
  <si>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</si>
  <si>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</si>
  <si>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</si>
  <si>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</si>
  <si>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</si>
  <si>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</si>
  <si>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</si>
  <si>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</si>
  <si>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</si>
  <si>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</si>
  <si>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</si>
  <si>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</si>
  <si>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</si>
  <si>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</si>
  <si>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</si>
  <si>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</si>
  <si>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</si>
  <si>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</si>
  <si>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</si>
  <si>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</si>
  <si>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</si>
  <si>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</si>
  <si>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</si>
  <si>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</si>
  <si>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</si>
  <si>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</si>
  <si>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</si>
  <si>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</si>
  <si>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</si>
  <si>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</si>
  <si>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</si>
  <si>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</si>
  <si>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</si>
  <si>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</si>
  <si>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</si>
  <si>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</si>
  <si>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</si>
  <si>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</si>
  <si>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</si>
  <si>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</si>
  <si>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</si>
  <si>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</si>
  <si>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</si>
  <si>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</si>
  <si>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</si>
  <si>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</si>
  <si>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</si>
  <si>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</si>
  <si>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</si>
  <si>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</si>
  <si>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</si>
  <si>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</si>
  <si>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</si>
  <si>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</si>
  <si>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</si>
  <si>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</si>
  <si>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</si>
  <si>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</si>
  <si>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</si>
  <si>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</si>
  <si>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</si>
  <si>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</si>
  <si>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</si>
  <si>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</si>
  <si>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</si>
  <si>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</si>
  <si>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</si>
  <si>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</si>
  <si>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</si>
  <si>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</si>
  <si>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</si>
  <si>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</si>
  <si>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</si>
  <si>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</si>
  <si>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</si>
  <si>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</si>
  <si>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</si>
  <si>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</si>
  <si>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</si>
  <si>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</si>
  <si>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</si>
  <si>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</si>
  <si>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</si>
  <si>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</si>
  <si>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</si>
  <si>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</si>
  <si>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</si>
  <si>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</si>
  <si>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</si>
  <si>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</si>
  <si>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</si>
  <si>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</si>
  <si>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</si>
  <si>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</si>
  <si>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</si>
  <si>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</si>
  <si>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</si>
  <si>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</si>
  <si>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</si>
  <si>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</si>
  <si>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</si>
  <si>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</si>
  <si>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</si>
  <si>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</si>
  <si>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</si>
  <si>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</si>
  <si>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</si>
  <si>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</si>
  <si>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</si>
  <si>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</si>
  <si>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</si>
  <si>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</si>
  <si>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</si>
  <si>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</si>
  <si>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</si>
  <si>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</si>
  <si>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</si>
  <si>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</si>
  <si>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</si>
  <si>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</si>
  <si>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</si>
  <si>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</si>
  <si>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</si>
  <si>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</si>
  <si>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</si>
  <si>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</si>
  <si>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</si>
  <si>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</si>
  <si>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</si>
  <si>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</si>
  <si>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</si>
  <si>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</si>
  <si>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</si>
  <si>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</si>
  <si>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</si>
  <si>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</si>
  <si>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</si>
  <si>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</si>
  <si>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</si>
  <si>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</si>
  <si>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</si>
  <si>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</si>
  <si>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</si>
  <si>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</si>
  <si>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</si>
  <si>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</si>
  <si>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</si>
  <si>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</si>
  <si>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</si>
  <si>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</si>
  <si>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</si>
  <si>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</si>
  <si>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</si>
  <si>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</si>
  <si>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</si>
  <si>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</si>
  <si>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</si>
  <si>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</si>
  <si>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</si>
  <si>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</si>
  <si>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</si>
  <si>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</si>
  <si>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</si>
  <si>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</si>
  <si>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</si>
  <si>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</si>
  <si>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</si>
  <si>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</si>
  <si>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</si>
  <si>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</si>
  <si>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</si>
  <si>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</si>
  <si>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</si>
  <si>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</si>
  <si>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</si>
  <si>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</si>
  <si>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</si>
  <si>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</si>
  <si>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</si>
  <si>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</si>
  <si>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</si>
  <si>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</si>
  <si>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</si>
  <si>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</si>
  <si>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</si>
  <si>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</si>
  <si>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</si>
  <si>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</si>
  <si>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</si>
  <si>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</si>
  <si>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</si>
  <si>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</si>
  <si>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</si>
  <si>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</si>
  <si>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</si>
  <si>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</si>
  <si>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</si>
  <si>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</si>
  <si>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</si>
  <si>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</si>
  <si>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</si>
  <si>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</si>
  <si>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</si>
  <si>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</si>
  <si>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</si>
  <si>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</si>
  <si>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</si>
  <si>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</si>
  <si>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</si>
  <si>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</si>
  <si>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</si>
  <si>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</si>
  <si>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</si>
  <si>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</si>
  <si>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</si>
  <si>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</si>
  <si>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</si>
  <si>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</si>
  <si>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</si>
  <si>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</si>
  <si>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</si>
  <si>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</si>
  <si>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</si>
  <si>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</si>
  <si>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</si>
  <si>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</si>
  <si>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</si>
  <si>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</si>
  <si>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</si>
  <si>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</si>
  <si>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</si>
  <si>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</si>
  <si>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</si>
  <si>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</si>
  <si>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</si>
  <si>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</si>
  <si>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</si>
  <si>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</si>
  <si>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</si>
  <si>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</si>
  <si>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</si>
  <si>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</si>
  <si>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</si>
  <si>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</si>
  <si>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</si>
  <si>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</si>
  <si>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</si>
  <si>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</si>
  <si>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</si>
  <si>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</si>
  <si>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</si>
  <si>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</si>
  <si>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</si>
  <si>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</si>
  <si>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</si>
  <si>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</si>
  <si>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</si>
  <si>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</si>
  <si>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</si>
  <si>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</si>
  <si>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</si>
  <si>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</si>
  <si>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</si>
  <si>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</si>
  <si>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</si>
  <si>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</si>
  <si>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</si>
  <si>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</si>
  <si>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</si>
  <si>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</si>
  <si>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</si>
  <si>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</si>
  <si>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</si>
  <si>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</si>
  <si>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</si>
  <si>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</si>
  <si>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</si>
  <si>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</si>
  <si>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</si>
  <si>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</si>
  <si>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</si>
  <si>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</si>
  <si>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</si>
  <si>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</si>
  <si>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</si>
  <si>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</si>
  <si>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</si>
  <si>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</si>
  <si>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</si>
  <si>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</si>
  <si>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</si>
  <si>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</si>
  <si>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</si>
  <si>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</si>
  <si>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</si>
  <si>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</si>
  <si>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</si>
  <si>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</si>
  <si>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</si>
  <si>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</si>
  <si>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</si>
  <si>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</si>
  <si>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</si>
  <si>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</si>
  <si>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</si>
  <si>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</si>
  <si>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</si>
  <si>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</si>
  <si>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</si>
  <si>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</si>
  <si>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</si>
  <si>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</si>
  <si>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</si>
  <si>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</si>
  <si>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</si>
  <si>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</si>
  <si>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</si>
  <si>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</si>
  <si>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</si>
  <si>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</si>
  <si>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</si>
  <si>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</si>
  <si>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</si>
  <si>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</si>
  <si>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</si>
  <si>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</si>
  <si>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</si>
  <si>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</si>
  <si>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</si>
  <si>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</si>
  <si>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</si>
  <si>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</si>
  <si>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</si>
  <si>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</si>
  <si>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</si>
  <si>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</si>
  <si>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</si>
  <si>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</si>
  <si>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</si>
  <si>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</si>
  <si>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</si>
  <si>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</si>
  <si>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</si>
  <si>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</si>
  <si>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</si>
  <si>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</si>
  <si>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</si>
  <si>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</si>
  <si>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</si>
  <si>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</si>
  <si>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</si>
  <si>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</si>
  <si>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</si>
  <si>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</si>
  <si>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</si>
  <si>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</si>
  <si>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</si>
  <si>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</si>
  <si>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</si>
  <si>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</si>
  <si>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</si>
  <si>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</si>
  <si>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</si>
  <si>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</si>
  <si>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</si>
  <si>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</si>
  <si>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</si>
  <si>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</si>
  <si>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</si>
  <si>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</si>
  <si>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</si>
  <si>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</si>
  <si>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</si>
  <si>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</si>
  <si>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</si>
  <si>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</si>
  <si>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</si>
  <si>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</si>
  <si>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</si>
  <si>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</si>
  <si>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</si>
  <si>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</si>
  <si>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</si>
  <si>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</si>
  <si>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</si>
  <si>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</si>
  <si>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</si>
  <si>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</si>
  <si>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</si>
  <si>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</si>
  <si>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</si>
  <si>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</si>
  <si>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</si>
  <si>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</si>
  <si>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</si>
  <si>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</si>
  <si>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</si>
  <si>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</si>
  <si>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</si>
  <si>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</si>
  <si>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</si>
  <si>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</si>
  <si>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</si>
  <si>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</si>
  <si>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</si>
  <si>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</si>
  <si>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</si>
  <si>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</si>
  <si>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</si>
  <si>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</si>
  <si>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</si>
  <si>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</si>
  <si>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</si>
  <si>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</si>
  <si>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</si>
  <si>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</si>
  <si>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</si>
  <si>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</si>
  <si>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</si>
  <si>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</si>
  <si>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</si>
  <si>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</si>
  <si>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</si>
  <si>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</si>
  <si>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</si>
  <si>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</si>
  <si>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</si>
  <si>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</si>
  <si>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</si>
  <si>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</si>
  <si>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</si>
  <si>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</si>
  <si>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</si>
  <si>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</si>
  <si>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</si>
  <si>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</si>
  <si>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</si>
  <si>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</si>
  <si>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</si>
  <si>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</si>
  <si>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</si>
  <si>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</si>
  <si>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</si>
  <si>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</si>
  <si>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</si>
  <si>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</si>
  <si>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</si>
  <si>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</si>
  <si>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</si>
  <si>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</si>
  <si>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</si>
  <si>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</si>
  <si>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</si>
  <si>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</si>
  <si>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</si>
  <si>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</si>
  <si>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</si>
  <si>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</si>
  <si>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</si>
  <si>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</si>
  <si>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</si>
  <si>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</si>
  <si>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</si>
  <si>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</si>
  <si>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</si>
  <si>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</si>
  <si>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</si>
  <si>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</si>
  <si>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</si>
  <si>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</si>
  <si>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</si>
  <si>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</si>
  <si>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</si>
  <si>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</si>
  <si>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</si>
  <si>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</si>
  <si>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</si>
  <si>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</si>
  <si>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</si>
  <si>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</si>
  <si>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</si>
  <si>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</si>
  <si>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</si>
  <si>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</si>
  <si>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</si>
  <si>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</si>
  <si>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</si>
  <si>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</si>
  <si>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</si>
  <si>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</si>
  <si>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</si>
  <si>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</si>
  <si>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</si>
  <si>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</si>
  <si>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</si>
  <si>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</si>
  <si>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</si>
  <si>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</si>
  <si>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</si>
  <si>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</si>
  <si>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</si>
  <si>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</si>
  <si>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</si>
  <si>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</si>
  <si>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</si>
  <si>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</si>
  <si>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</si>
  <si>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</si>
  <si>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</si>
  <si>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</si>
  <si>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</si>
  <si>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</si>
  <si>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</si>
  <si>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</si>
  <si>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</si>
  <si>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</si>
  <si>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</si>
  <si>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</si>
  <si>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</si>
  <si>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</si>
  <si>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</si>
  <si>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</si>
  <si>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</si>
  <si>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</si>
  <si>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</si>
  <si>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</si>
  <si>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</si>
  <si>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</si>
  <si>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</si>
  <si>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</si>
  <si>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</si>
  <si>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</si>
  <si>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</si>
  <si>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</si>
  <si>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</si>
  <si>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</si>
  <si>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</si>
  <si>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</si>
  <si>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</si>
  <si>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</si>
  <si>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</si>
  <si>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</si>
  <si>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</si>
  <si>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</si>
  <si>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</si>
  <si>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</si>
  <si>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</si>
  <si>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</si>
  <si>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</si>
  <si>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</si>
  <si>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</si>
  <si>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</si>
  <si>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</si>
  <si>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</si>
  <si>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</si>
  <si>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</si>
  <si>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</si>
  <si>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</si>
  <si>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</si>
  <si>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</si>
  <si>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</si>
  <si>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</si>
  <si>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</si>
  <si>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</si>
  <si>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</si>
  <si>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</si>
  <si>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</si>
  <si>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</si>
  <si>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</si>
  <si>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</si>
  <si>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</si>
  <si>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</si>
  <si>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</si>
  <si>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</si>
  <si>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</si>
  <si>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</si>
  <si>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</si>
  <si>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</si>
  <si>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</si>
  <si>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</si>
  <si>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</si>
  <si>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</si>
  <si>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</si>
  <si>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</si>
  <si>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</si>
  <si>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</si>
  <si>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</si>
  <si>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</si>
  <si>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</si>
  <si>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</si>
  <si>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</si>
  <si>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</si>
  <si>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</si>
  <si>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</si>
  <si>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</si>
  <si>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</si>
  <si>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</si>
  <si>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</si>
  <si>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</si>
  <si>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</si>
  <si>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</si>
  <si>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</si>
  <si>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</si>
  <si>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</si>
  <si>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</si>
  <si>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</si>
  <si>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</si>
  <si>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</si>
  <si>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</si>
  <si>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</si>
  <si>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</si>
  <si>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</si>
  <si>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</si>
  <si>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</si>
  <si>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</si>
  <si>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</si>
  <si>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</si>
  <si>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</si>
  <si>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</si>
  <si>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</si>
  <si>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</si>
  <si>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</si>
  <si>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</si>
  <si>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</si>
  <si>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</si>
  <si>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</si>
  <si>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</si>
  <si>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</si>
  <si>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</si>
  <si>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</si>
  <si>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</si>
  <si>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</si>
  <si>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</si>
  <si>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</si>
  <si>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</si>
  <si>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</si>
  <si>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</si>
  <si>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</si>
  <si>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</si>
  <si>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</si>
  <si>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</si>
  <si>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</si>
  <si>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</si>
  <si>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</si>
  <si>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</si>
  <si>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</si>
  <si>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</si>
  <si>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</si>
  <si>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</si>
  <si>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</si>
  <si>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</si>
  <si>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</si>
  <si>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</si>
  <si>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</si>
  <si>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</si>
  <si>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</si>
  <si>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</si>
  <si>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</si>
  <si>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</si>
  <si>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</si>
  <si>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</si>
  <si>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</si>
  <si>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</si>
  <si>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</si>
  <si>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</si>
  <si>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</si>
  <si>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</si>
  <si>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</si>
  <si>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</si>
  <si>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</si>
  <si>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</si>
  <si>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</si>
  <si>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</si>
  <si>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</si>
  <si>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</si>
  <si>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</si>
  <si>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</si>
  <si>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</si>
  <si>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</si>
  <si>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</si>
  <si>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</si>
  <si>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</si>
  <si>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</si>
  <si>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</si>
  <si>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</si>
  <si>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</si>
  <si>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</si>
  <si>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</si>
  <si>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</si>
  <si>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</si>
  <si>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</si>
  <si>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</si>
  <si>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</si>
  <si>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</si>
  <si>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</si>
  <si>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</si>
  <si>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</si>
  <si>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</si>
  <si>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</si>
  <si>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</si>
  <si>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</si>
  <si>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</si>
  <si>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</si>
  <si>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</si>
  <si>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</si>
  <si>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</si>
  <si>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</si>
  <si>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</si>
  <si>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</si>
  <si>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</si>
  <si>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</si>
  <si>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</si>
  <si>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</si>
  <si>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</si>
  <si>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</si>
  <si>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</si>
  <si>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</si>
  <si>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</si>
  <si>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</si>
  <si>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</si>
  <si>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</si>
  <si>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</si>
  <si>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</si>
  <si>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</si>
  <si>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</si>
  <si>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</si>
  <si>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</si>
  <si>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</si>
  <si>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</si>
  <si>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</si>
  <si>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</si>
  <si>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</si>
  <si>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</si>
  <si>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</si>
  <si>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</si>
  <si>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</si>
  <si>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</si>
  <si>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</si>
  <si>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</si>
  <si>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</si>
  <si>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</si>
  <si>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</si>
  <si>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</si>
  <si>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</si>
  <si>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</si>
  <si>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</si>
  <si>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</si>
  <si>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</si>
  <si>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</si>
  <si>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</si>
  <si>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</si>
  <si>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</si>
  <si>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</si>
  <si>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</si>
  <si>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</si>
  <si>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</si>
  <si>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</si>
  <si>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</si>
  <si>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</si>
  <si>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</si>
  <si>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</si>
  <si>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</si>
  <si>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</si>
  <si>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</si>
  <si>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</si>
  <si>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</si>
  <si>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</si>
  <si>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</si>
  <si>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</si>
  <si>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</si>
  <si>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</si>
  <si>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</si>
  <si>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</si>
  <si>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</si>
  <si>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</si>
  <si>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</si>
  <si>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</si>
  <si>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</si>
  <si>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</si>
  <si>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</si>
  <si>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</si>
  <si>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</si>
  <si>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</si>
  <si>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</si>
  <si>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</si>
  <si>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</si>
  <si>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</si>
  <si>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</si>
  <si>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</si>
  <si>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</si>
  <si>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</si>
  <si>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</si>
  <si>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</si>
  <si>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</si>
  <si>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</si>
  <si>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</si>
  <si>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</si>
  <si>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</si>
  <si>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</si>
  <si>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</si>
  <si>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</si>
  <si>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</si>
  <si>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</si>
  <si>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</si>
  <si>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</si>
  <si>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</si>
  <si>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</si>
  <si>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</si>
  <si>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</si>
  <si>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</si>
  <si>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</si>
  <si>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</si>
  <si>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</si>
  <si>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</si>
  <si>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</si>
  <si>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</si>
  <si>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</si>
  <si>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</si>
  <si>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</si>
  <si>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</si>
  <si>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</si>
  <si>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</si>
  <si>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</si>
  <si>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</si>
  <si>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</si>
  <si>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</si>
  <si>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</si>
  <si>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</si>
  <si>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</si>
  <si>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</si>
  <si>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</si>
  <si>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</si>
  <si>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</si>
  <si>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</si>
  <si>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</si>
  <si>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</si>
  <si>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</si>
  <si>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</si>
  <si>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</si>
  <si>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</si>
  <si>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</si>
  <si>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</si>
  <si>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</si>
  <si>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</si>
  <si>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</si>
  <si>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</si>
  <si>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</si>
  <si>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</si>
  <si>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</si>
  <si>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</si>
  <si>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</si>
  <si>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</si>
  <si>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</si>
  <si>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</si>
  <si>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</si>
  <si>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</si>
  <si>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</si>
  <si>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</si>
  <si>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</si>
  <si>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</si>
  <si>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</si>
  <si>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</si>
  <si>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</si>
  <si>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</si>
  <si>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</si>
  <si>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</si>
  <si>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</si>
  <si>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</si>
  <si>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</si>
  <si>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</si>
  <si>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</si>
  <si>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</si>
  <si>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</si>
  <si>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</si>
  <si>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</si>
  <si>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</si>
  <si>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</si>
  <si>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</si>
  <si>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</si>
  <si>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</si>
  <si>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</si>
  <si>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</si>
  <si>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</si>
  <si>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</si>
  <si>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</si>
  <si>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</si>
  <si>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</si>
  <si>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</si>
  <si>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</si>
  <si>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</si>
  <si>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</si>
  <si>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</si>
  <si>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</si>
  <si>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</si>
  <si>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</si>
  <si>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</si>
  <si>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</si>
  <si>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</si>
  <si>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</si>
  <si>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</si>
  <si>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</si>
  <si>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</si>
  <si>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</si>
  <si>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</si>
  <si>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</si>
  <si>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</si>
  <si>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</si>
  <si>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</si>
  <si>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</si>
  <si>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</si>
  <si>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</si>
  <si>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</si>
  <si>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</si>
  <si>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</si>
  <si>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</si>
  <si>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</si>
  <si>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</si>
  <si>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</si>
  <si>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</si>
  <si>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</si>
  <si>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</si>
  <si>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</si>
  <si>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</si>
  <si>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</si>
  <si>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</si>
  <si>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</si>
  <si>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</si>
  <si>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</si>
  <si>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</si>
  <si>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</si>
  <si>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</si>
  <si>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</si>
  <si>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</si>
  <si>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</si>
  <si>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</si>
  <si>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</si>
  <si>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</si>
  <si>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</si>
  <si>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</si>
  <si>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</si>
  <si>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</si>
  <si>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</si>
  <si>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</si>
  <si>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</si>
  <si>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</si>
  <si>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</si>
  <si>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</si>
  <si>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</si>
  <si>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</si>
  <si>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</si>
  <si>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</si>
  <si>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</si>
  <si>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</si>
  <si>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</si>
  <si>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</si>
  <si>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</si>
  <si>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</si>
  <si>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</si>
  <si>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</si>
  <si>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</si>
  <si>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</si>
  <si>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</si>
  <si>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</si>
  <si>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</si>
  <si>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</si>
  <si>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</si>
  <si>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</si>
  <si>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</si>
  <si>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</si>
  <si>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</si>
  <si>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</si>
  <si>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</si>
  <si>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</si>
  <si>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</si>
  <si>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</si>
  <si>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</si>
  <si>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</si>
  <si>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</si>
  <si>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</si>
  <si>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</si>
  <si>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</si>
  <si>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</si>
  <si>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</si>
  <si>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</si>
  <si>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</si>
  <si>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</si>
  <si>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</si>
  <si>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</si>
  <si>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</si>
  <si>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</si>
  <si>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</si>
  <si>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</si>
  <si>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</si>
  <si>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</si>
  <si>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</si>
  <si>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</si>
  <si>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</si>
  <si>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</si>
  <si>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</si>
  <si>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</si>
  <si>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</si>
  <si>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</si>
  <si>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</si>
  <si>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</si>
  <si>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</si>
  <si>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</si>
  <si>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</si>
  <si>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</si>
  <si>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</si>
  <si>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</si>
  <si>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</si>
  <si>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</si>
  <si>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</si>
  <si>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</si>
  <si>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</si>
  <si>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</si>
  <si>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</si>
  <si>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</si>
  <si>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</si>
  <si>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</si>
  <si>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</si>
  <si>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</si>
  <si>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</si>
  <si>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</si>
  <si>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</si>
  <si>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</si>
  <si>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</si>
  <si>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</si>
  <si>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</si>
  <si>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</si>
  <si>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</si>
  <si>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</si>
  <si>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</si>
  <si>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</si>
  <si>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</si>
  <si>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</si>
  <si>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</si>
  <si>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</si>
  <si>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</si>
  <si>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</si>
  <si>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</si>
  <si>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</si>
  <si>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</si>
  <si>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</si>
  <si>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</si>
  <si>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</si>
  <si>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</si>
  <si>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</si>
  <si>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</si>
  <si>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</si>
  <si>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</si>
  <si>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</si>
  <si>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</si>
  <si>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</si>
  <si>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</si>
  <si>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</si>
  <si>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</si>
  <si>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</si>
  <si>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</si>
  <si>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</si>
  <si>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</si>
  <si>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</si>
  <si>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</si>
  <si>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</si>
  <si>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</si>
  <si>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</si>
  <si>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</si>
  <si>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</si>
  <si>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</si>
  <si>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</si>
  <si>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</si>
  <si>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</si>
  <si>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</si>
  <si>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</si>
  <si>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</si>
  <si>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</si>
  <si>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</si>
  <si>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</si>
  <si>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</si>
  <si>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</si>
  <si>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</si>
  <si>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</si>
  <si>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</si>
  <si>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</si>
  <si>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</si>
  <si>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</si>
  <si>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</si>
  <si>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</si>
  <si>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</si>
  <si>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</si>
  <si>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</si>
  <si>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</si>
  <si>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</si>
  <si>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</si>
  <si>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</si>
  <si>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</si>
  <si>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</si>
  <si>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</si>
  <si>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</si>
  <si>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</si>
  <si>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</si>
  <si>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</si>
  <si>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</si>
  <si>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</si>
  <si>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</si>
  <si>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</si>
  <si>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</si>
  <si>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</si>
  <si>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</si>
  <si>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</si>
  <si>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</si>
  <si>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</si>
  <si>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</si>
  <si>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</si>
  <si>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</si>
  <si>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</si>
  <si>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</si>
  <si>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</si>
  <si>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</si>
  <si>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</si>
  <si>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</si>
  <si>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</si>
  <si>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</si>
  <si>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</si>
  <si>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</si>
  <si>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</si>
  <si>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</si>
  <si>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</si>
  <si>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</si>
  <si>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</si>
  <si>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</si>
  <si>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</si>
  <si>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</si>
  <si>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</si>
  <si>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</si>
  <si>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</si>
  <si>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</si>
  <si>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</si>
  <si>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</si>
  <si>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</si>
  <si>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</si>
  <si>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</si>
  <si>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</si>
  <si>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</si>
  <si>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</si>
  <si>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</si>
  <si>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</si>
  <si>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</si>
  <si>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</si>
  <si>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</si>
  <si>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</si>
  <si>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</si>
  <si>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</si>
  <si>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</si>
  <si>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</si>
  <si>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</si>
  <si>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</si>
  <si>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</si>
  <si>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</si>
  <si>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</si>
  <si>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</si>
  <si>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</si>
  <si>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</si>
  <si>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</si>
  <si>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</si>
  <si>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</si>
  <si>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</si>
  <si>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</si>
  <si>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</si>
  <si>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</si>
  <si>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</si>
  <si>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</si>
  <si>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</si>
  <si>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</si>
  <si>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</si>
  <si>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</si>
  <si>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</si>
  <si>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</si>
  <si>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</si>
  <si>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</si>
  <si>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</si>
  <si>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</si>
  <si>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</si>
  <si>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</si>
  <si>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</si>
  <si>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</si>
  <si>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</si>
  <si>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</si>
  <si>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</si>
  <si>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</si>
  <si>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</si>
  <si>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</si>
  <si>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</si>
  <si>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</si>
  <si>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</si>
  <si>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</si>
  <si>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</si>
  <si>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</si>
  <si>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</si>
  <si>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</si>
  <si>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</si>
  <si>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</si>
  <si>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</si>
  <si>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</si>
  <si>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</si>
  <si>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</si>
  <si>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</si>
  <si>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</si>
  <si>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</si>
  <si>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</si>
  <si>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</si>
  <si>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</si>
  <si>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</si>
  <si>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</si>
  <si>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</si>
  <si>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</si>
  <si>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</si>
  <si>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</si>
  <si>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</si>
  <si>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</si>
  <si>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</si>
  <si>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</si>
  <si>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</si>
  <si>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</si>
  <si>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</si>
  <si>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</si>
  <si>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</si>
  <si>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</si>
  <si>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</si>
  <si>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</si>
  <si>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</si>
  <si>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</si>
  <si>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</si>
  <si>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</si>
  <si>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</si>
  <si>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</si>
  <si>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</si>
  <si>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</si>
  <si>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</si>
  <si>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</si>
  <si>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</si>
  <si>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</si>
  <si>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</si>
  <si>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</si>
  <si>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</si>
  <si>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</si>
  <si>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</si>
  <si>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</si>
  <si>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</si>
  <si>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</si>
  <si>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</si>
  <si>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</si>
  <si>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</si>
  <si>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</si>
  <si>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</si>
  <si>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</si>
  <si>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</si>
  <si>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</si>
  <si>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</si>
  <si>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</si>
  <si>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</si>
  <si>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</si>
  <si>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</si>
  <si>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</si>
  <si>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</si>
  <si>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</si>
  <si>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</si>
  <si>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</si>
  <si>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</si>
  <si>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</si>
  <si>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</si>
  <si>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</si>
  <si>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</si>
  <si>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</si>
  <si>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</si>
  <si>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</si>
  <si>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</si>
  <si>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</si>
  <si>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</si>
  <si>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</si>
  <si>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</si>
  <si>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</si>
  <si>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</si>
  <si>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</si>
  <si>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</si>
  <si>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</si>
  <si>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</si>
  <si>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</si>
  <si>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</si>
  <si>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</si>
  <si>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</si>
  <si>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</si>
  <si>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</si>
  <si>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</si>
  <si>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</si>
  <si>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</si>
  <si>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</si>
  <si>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</si>
  <si>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</si>
  <si>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</si>
  <si>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</si>
  <si>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</si>
  <si>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</si>
  <si>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</si>
  <si>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</si>
  <si>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</si>
  <si>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</si>
  <si>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</si>
  <si>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</si>
  <si>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</si>
  <si>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</si>
  <si>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</si>
  <si>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</si>
  <si>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</si>
  <si>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</si>
  <si>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</si>
  <si>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</si>
  <si>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</si>
  <si>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</si>
  <si>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</si>
  <si>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</si>
  <si>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</si>
  <si>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</si>
  <si>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</si>
  <si>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</si>
  <si>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</si>
  <si>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</si>
  <si>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</si>
  <si>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</si>
  <si>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</si>
  <si>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</si>
  <si>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</si>
  <si>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</si>
  <si>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</si>
  <si>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</si>
  <si>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</si>
  <si>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</si>
  <si>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</si>
  <si>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</si>
  <si>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</si>
  <si>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</si>
  <si>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</si>
  <si>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</si>
  <si>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</si>
  <si>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</si>
  <si>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</si>
  <si>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</si>
  <si>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</si>
  <si>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</si>
  <si>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</si>
  <si>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</si>
  <si>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</si>
  <si>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</si>
  <si>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</si>
  <si>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</si>
  <si>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</si>
  <si>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</si>
  <si>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</si>
  <si>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</si>
  <si>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</si>
  <si>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</si>
  <si>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</si>
  <si>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</si>
  <si>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</si>
  <si>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</si>
  <si>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</si>
  <si>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</si>
  <si>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</si>
  <si>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</si>
  <si>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</si>
  <si>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</si>
  <si>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</si>
  <si>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</si>
  <si>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</si>
  <si>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</si>
  <si>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</si>
  <si>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</si>
  <si>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</si>
  <si>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</si>
  <si>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</si>
  <si>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</si>
  <si>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</si>
  <si>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</si>
  <si>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</si>
  <si>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</si>
  <si>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</si>
  <si>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</si>
  <si>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</si>
  <si>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</si>
  <si>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</si>
  <si>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</si>
  <si>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</si>
  <si>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</si>
  <si>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</si>
  <si>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</si>
  <si>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</si>
  <si>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</si>
  <si>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</si>
  <si>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</si>
  <si>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</si>
  <si>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</si>
  <si>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</si>
  <si>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</si>
  <si>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</si>
  <si>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</si>
  <si>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</si>
  <si>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</si>
  <si>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</si>
  <si>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</si>
  <si>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</si>
  <si>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</si>
  <si>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</si>
  <si>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</si>
  <si>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</si>
  <si>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</si>
  <si>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</si>
  <si>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</si>
  <si>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</si>
  <si>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</si>
  <si>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</si>
  <si>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</si>
  <si>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</si>
  <si>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</si>
  <si>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</si>
  <si>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</si>
  <si>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</si>
  <si>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</si>
  <si>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</si>
  <si>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</si>
  <si>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</si>
  <si>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</si>
  <si>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</si>
  <si>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</si>
  <si>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</si>
  <si>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</si>
  <si>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</si>
  <si>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</si>
  <si>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</si>
  <si>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</si>
  <si>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</si>
  <si>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</si>
  <si>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</si>
  <si>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</si>
  <si>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</si>
  <si>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</si>
  <si>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</si>
  <si>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</si>
  <si>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</si>
  <si>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</si>
  <si>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</si>
  <si>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</si>
  <si>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</si>
  <si>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</si>
  <si>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</si>
  <si>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</si>
  <si>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</si>
  <si>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</si>
  <si>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</si>
  <si>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</si>
  <si>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</si>
  <si>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</si>
  <si>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</si>
  <si>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</si>
  <si>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</si>
  <si>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</si>
  <si>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</si>
  <si>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</si>
  <si>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</si>
  <si>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</si>
  <si>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</si>
  <si>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</si>
  <si>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</si>
  <si>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</si>
  <si>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</si>
  <si>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</si>
  <si>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</si>
  <si>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</si>
  <si>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</si>
  <si>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</si>
  <si>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</si>
  <si>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</si>
  <si>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</si>
  <si>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</si>
  <si>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</si>
  <si>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</si>
  <si>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</si>
  <si>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</si>
  <si>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</si>
  <si>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</si>
  <si>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</si>
  <si>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</si>
  <si>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</si>
  <si>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</si>
  <si>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</si>
  <si>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</si>
  <si>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</si>
  <si>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</si>
  <si>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</si>
  <si>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</si>
  <si>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</si>
  <si>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</si>
  <si>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</si>
  <si>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</si>
  <si>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</si>
  <si>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</si>
  <si>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</si>
  <si>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</si>
  <si>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</si>
  <si>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</si>
  <si>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</si>
  <si>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</si>
  <si>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</si>
  <si>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</si>
  <si>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</si>
  <si>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</si>
  <si>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</si>
  <si>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</si>
  <si>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</si>
  <si>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</si>
  <si>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</si>
  <si>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</si>
  <si>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</si>
  <si>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</si>
  <si>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</si>
  <si>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</si>
  <si>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</si>
  <si>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</si>
  <si>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</si>
  <si>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</si>
  <si>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</si>
  <si>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</si>
  <si>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</si>
  <si>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</si>
  <si>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</si>
  <si>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</si>
  <si>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</si>
  <si>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</si>
  <si>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</si>
  <si>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</si>
  <si>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</si>
  <si>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</si>
  <si>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</si>
  <si>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</si>
  <si>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</si>
  <si>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</si>
  <si>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</si>
  <si>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</si>
  <si>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</si>
  <si>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</si>
  <si>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</si>
  <si>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</si>
  <si>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</si>
  <si>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</si>
  <si>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</si>
  <si>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</si>
  <si>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</si>
  <si>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</si>
  <si>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</si>
  <si>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</si>
  <si>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</si>
  <si>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</si>
  <si>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</si>
  <si>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</si>
  <si>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</si>
  <si>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</si>
  <si>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</si>
  <si>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</si>
  <si>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</si>
  <si>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</si>
  <si>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</si>
  <si>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</si>
  <si>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</si>
  <si>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</si>
  <si>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</si>
  <si>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</si>
  <si>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</si>
  <si>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</si>
  <si>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</si>
  <si>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</si>
  <si>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</si>
  <si>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</si>
  <si>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</si>
  <si>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</si>
  <si>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</si>
  <si>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</si>
  <si>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</si>
  <si>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</si>
  <si>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</si>
  <si>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</si>
  <si>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</si>
  <si>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</si>
  <si>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</si>
  <si>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</si>
  <si>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</si>
  <si>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</si>
  <si>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</si>
  <si>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</si>
  <si>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</si>
  <si>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</si>
  <si>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</si>
  <si>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</si>
  <si>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</si>
  <si>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</si>
  <si>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</si>
  <si>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</si>
  <si>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</si>
  <si>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</si>
  <si>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</si>
  <si>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</si>
  <si>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</si>
  <si>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</si>
  <si>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</si>
  <si>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</si>
  <si>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</si>
  <si>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</si>
  <si>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</si>
  <si>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</si>
  <si>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</si>
  <si>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</si>
  <si>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</si>
  <si>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</si>
  <si>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</si>
  <si>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</si>
  <si>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</si>
  <si>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</si>
  <si>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</si>
  <si>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</si>
  <si>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</si>
  <si>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</si>
  <si>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</si>
  <si>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</si>
  <si>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</si>
  <si>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</si>
  <si>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</si>
  <si>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</si>
  <si>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</si>
  <si>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</si>
  <si>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</si>
  <si>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</si>
  <si>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</si>
  <si>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</si>
  <si>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</si>
  <si>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</si>
  <si>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</si>
  <si>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</si>
  <si>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</si>
  <si>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</si>
  <si>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</si>
  <si>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</si>
  <si>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</si>
  <si>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</si>
  <si>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</si>
  <si>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</si>
  <si>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</si>
  <si>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</si>
  <si>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</si>
  <si>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</si>
  <si>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</si>
  <si>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</si>
  <si>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</si>
  <si>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</si>
  <si>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</si>
  <si>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</si>
  <si>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</si>
  <si>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</si>
  <si>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</si>
  <si>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</si>
  <si>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</si>
  <si>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</si>
  <si>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</si>
  <si>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</si>
  <si>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</si>
  <si>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</si>
  <si>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</si>
  <si>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</si>
  <si>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</si>
  <si>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</si>
  <si>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</si>
  <si>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</si>
  <si>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</si>
  <si>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</si>
  <si>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</si>
  <si>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</si>
  <si>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</si>
  <si>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</si>
  <si>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</si>
  <si>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</si>
  <si>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</si>
  <si>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</si>
  <si>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</si>
  <si>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</si>
  <si>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</si>
  <si>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</si>
  <si>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</si>
  <si>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</si>
  <si>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</si>
  <si>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</si>
  <si>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</si>
  <si>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</si>
  <si>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</si>
  <si>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</si>
  <si>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</si>
  <si>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</si>
  <si>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</si>
  <si>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</si>
  <si>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</si>
  <si>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</si>
  <si>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</si>
  <si>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</si>
  <si>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</si>
  <si>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</si>
  <si>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</si>
  <si>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</si>
  <si>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</si>
  <si>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</si>
  <si>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</si>
  <si>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</si>
  <si>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</si>
  <si>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</si>
  <si>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</si>
  <si>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</si>
  <si>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</si>
  <si>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</si>
  <si>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</si>
  <si>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</si>
  <si>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</si>
  <si>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</si>
  <si>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</si>
  <si>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</si>
  <si>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</si>
  <si>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</si>
  <si>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</si>
  <si>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</si>
  <si>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</si>
  <si>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</si>
  <si>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</si>
  <si>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</si>
  <si>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</si>
  <si>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</si>
  <si>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</si>
  <si>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</si>
  <si>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</si>
  <si>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</si>
  <si>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</si>
  <si>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</si>
  <si>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</si>
  <si>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</si>
  <si>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</si>
  <si>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</si>
  <si>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</si>
  <si>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</si>
  <si>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</si>
  <si>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</si>
  <si>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</si>
  <si>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</si>
  <si>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</si>
  <si>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</si>
  <si>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</si>
  <si>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</si>
  <si>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</si>
  <si>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</si>
  <si>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</si>
  <si>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</si>
  <si>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</si>
  <si>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</si>
  <si>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</si>
  <si>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</si>
  <si>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</si>
  <si>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</si>
  <si>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</si>
  <si>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</si>
  <si>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</si>
  <si>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</si>
  <si>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</si>
  <si>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</si>
  <si>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</si>
  <si>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</si>
  <si>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</si>
  <si>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</si>
  <si>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</si>
  <si>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</si>
  <si>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</si>
  <si>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</si>
  <si>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</si>
  <si>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</si>
  <si>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</si>
  <si>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</si>
  <si>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</si>
  <si>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</si>
  <si>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</si>
  <si>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</si>
  <si>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</si>
  <si>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</si>
  <si>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</si>
  <si>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</si>
  <si>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</si>
  <si>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</si>
  <si>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</si>
  <si>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</si>
  <si>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</si>
  <si>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</si>
  <si>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</si>
  <si>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</si>
  <si>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</si>
  <si>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</si>
  <si>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</si>
  <si>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</si>
  <si>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</si>
  <si>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</si>
  <si>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</si>
  <si>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</si>
  <si>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</si>
  <si>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</si>
  <si>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</si>
  <si>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</si>
  <si>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</si>
  <si>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</si>
  <si>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</si>
  <si>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</si>
  <si>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</si>
  <si>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</si>
  <si>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</si>
  <si>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</si>
  <si>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</si>
  <si>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</si>
  <si>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</si>
  <si>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</si>
  <si>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</si>
  <si>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</si>
  <si>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</si>
  <si>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</si>
  <si>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</si>
  <si>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</si>
  <si>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</si>
  <si>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</si>
  <si>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</si>
  <si>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</si>
  <si>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</si>
  <si>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</si>
  <si>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</si>
  <si>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</si>
  <si>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</si>
  <si>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</si>
  <si>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</si>
  <si>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</si>
  <si>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</si>
  <si>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</si>
  <si>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</si>
  <si>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</si>
  <si>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</si>
  <si>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</si>
  <si>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</si>
  <si>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</si>
  <si>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</si>
  <si>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</si>
  <si>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</si>
  <si>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</si>
  <si>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</si>
  <si>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</si>
  <si>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</si>
  <si>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</si>
  <si>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</si>
  <si>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</si>
  <si>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</si>
  <si>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</si>
  <si>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</si>
  <si>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</si>
  <si>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</si>
  <si>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</si>
  <si>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</si>
  <si>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</si>
  <si>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</si>
  <si>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</si>
  <si>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</si>
  <si>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</si>
  <si>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</si>
  <si>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</si>
  <si>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</si>
  <si>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</si>
  <si>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</si>
  <si>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</si>
  <si>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</si>
  <si>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</si>
  <si>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</si>
  <si>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</si>
  <si>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</si>
  <si>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</si>
  <si>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</si>
  <si>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</si>
  <si>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</si>
  <si>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</si>
  <si>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</si>
  <si>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</si>
  <si>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</si>
  <si>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</si>
  <si>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</si>
  <si>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</si>
  <si>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</si>
  <si>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</si>
  <si>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</si>
  <si>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</si>
  <si>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</si>
  <si>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</si>
  <si>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</si>
  <si>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</si>
  <si>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</si>
  <si>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</si>
  <si>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</si>
  <si>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</si>
  <si>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</si>
  <si>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</si>
  <si>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</si>
  <si>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</si>
  <si>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</si>
  <si>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</si>
  <si>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</si>
  <si>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</si>
  <si>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</si>
  <si>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</si>
  <si>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</si>
  <si>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</si>
  <si>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</si>
  <si>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</si>
  <si>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</si>
  <si>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</si>
  <si>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</si>
  <si>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</si>
  <si>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</si>
  <si>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</si>
  <si>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</si>
  <si>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</si>
  <si>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</si>
  <si>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</si>
  <si>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</si>
  <si>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</si>
  <si>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</si>
  <si>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</si>
  <si>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</si>
  <si>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</si>
  <si>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</si>
  <si>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</si>
  <si>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</si>
  <si>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</si>
  <si>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</si>
  <si>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</si>
  <si>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</si>
  <si>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</si>
  <si>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</si>
  <si>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</si>
  <si>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</si>
  <si>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</si>
  <si>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</si>
  <si>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</si>
  <si>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</si>
  <si>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</si>
  <si>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</si>
  <si>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</si>
  <si>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</si>
  <si>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</si>
  <si>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</si>
  <si>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</si>
  <si>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</si>
  <si>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</si>
  <si>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</si>
  <si>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</si>
  <si>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</si>
  <si>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</si>
  <si>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</si>
  <si>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</si>
  <si>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</si>
  <si>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</si>
  <si>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</si>
  <si>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</si>
  <si>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</si>
  <si>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</si>
  <si>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</si>
  <si>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</si>
  <si>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</si>
  <si>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</si>
  <si>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</si>
  <si>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</si>
  <si>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</si>
  <si>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</si>
  <si>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</si>
  <si>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</si>
  <si>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</si>
  <si>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</si>
  <si>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</si>
  <si>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</si>
  <si>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</si>
  <si>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</si>
  <si>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</si>
  <si>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</si>
  <si>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</si>
  <si>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</si>
  <si>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</si>
  <si>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</si>
  <si>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</si>
  <si>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</si>
  <si>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</si>
  <si>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</si>
  <si>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</si>
  <si>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</si>
  <si>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</si>
  <si>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</si>
  <si>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</si>
  <si>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</si>
  <si>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</si>
  <si>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</si>
  <si>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</si>
  <si>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</si>
  <si>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</si>
  <si>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</si>
  <si>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</si>
  <si>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</si>
  <si>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</si>
  <si>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</si>
  <si>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</si>
  <si>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</si>
  <si>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</si>
  <si>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</si>
  <si>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</si>
  <si>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</si>
  <si>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</si>
  <si>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</si>
  <si>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</si>
  <si>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</si>
  <si>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</si>
  <si>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</si>
  <si>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</si>
  <si>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</si>
  <si>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</si>
  <si>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</si>
  <si>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</si>
  <si>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</si>
  <si>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</si>
  <si>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</si>
  <si>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</si>
  <si>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</si>
  <si>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</si>
  <si>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</si>
  <si>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</si>
  <si>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</si>
  <si>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</si>
  <si>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</si>
  <si>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</si>
  <si>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</si>
  <si>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</si>
  <si>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</si>
  <si>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</si>
  <si>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</si>
  <si>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</si>
  <si>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</si>
  <si>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</si>
  <si>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</si>
  <si>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</si>
  <si>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</si>
  <si>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</si>
  <si>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</si>
  <si>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</si>
  <si>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</si>
  <si>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</si>
  <si>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</si>
  <si>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</si>
  <si>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</si>
  <si>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</si>
  <si>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</si>
  <si>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</si>
  <si>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</si>
  <si>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</si>
  <si>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</si>
  <si>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</si>
  <si>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</si>
  <si>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</si>
  <si>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</si>
  <si>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</si>
  <si>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</si>
  <si>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</si>
  <si>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</si>
  <si>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</si>
  <si>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</si>
  <si>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</si>
  <si>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</si>
  <si>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</si>
  <si>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</si>
  <si>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</si>
  <si>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</si>
  <si>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</si>
  <si>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</si>
  <si>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</si>
  <si>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</si>
  <si>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</si>
  <si>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</si>
  <si>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</si>
  <si>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</si>
  <si>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</si>
  <si>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</si>
  <si>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</si>
  <si>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</si>
  <si>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</si>
  <si>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</si>
  <si>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</si>
  <si>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</si>
  <si>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</si>
  <si>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</si>
  <si>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</si>
  <si>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</si>
  <si>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</si>
  <si>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</si>
  <si>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</si>
  <si>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</si>
  <si>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</si>
  <si>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</si>
  <si>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</si>
  <si>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</si>
  <si>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</si>
  <si>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</si>
  <si>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</si>
  <si>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</si>
  <si>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</si>
  <si>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</si>
  <si>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</si>
  <si>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</si>
  <si>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</si>
  <si>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</si>
  <si>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</si>
  <si>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</si>
  <si>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</si>
  <si>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</si>
  <si>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</si>
  <si>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</si>
  <si>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</si>
  <si>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</si>
  <si>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</si>
  <si>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</si>
  <si>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</si>
  <si>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</si>
  <si>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</si>
  <si>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</si>
  <si>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</si>
  <si>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</si>
  <si>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</si>
  <si>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</si>
  <si>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</si>
  <si>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</si>
  <si>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</si>
  <si>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</si>
  <si>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</si>
  <si>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</si>
  <si>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</si>
  <si>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</si>
  <si>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</si>
  <si>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</si>
  <si>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</si>
  <si>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</si>
  <si>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</si>
  <si>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</si>
  <si>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</si>
  <si>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</si>
  <si>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</si>
  <si>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</si>
  <si>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</si>
  <si>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</si>
  <si>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</si>
  <si>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</si>
  <si>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</si>
  <si>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</si>
  <si>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</si>
  <si>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</si>
  <si>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</si>
  <si>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</si>
  <si>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</si>
  <si>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</si>
  <si>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</si>
  <si>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</si>
  <si>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</si>
  <si>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</si>
  <si>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</si>
  <si>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</si>
  <si>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</si>
  <si>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</si>
  <si>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</si>
  <si>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</si>
  <si>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</si>
  <si>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</si>
  <si>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</si>
  <si>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</si>
  <si>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</si>
  <si>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</si>
  <si>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</si>
  <si>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</si>
  <si>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</si>
  <si>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</si>
  <si>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</si>
  <si>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</si>
  <si>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</si>
  <si>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</si>
  <si>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</si>
  <si>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</si>
  <si>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</si>
  <si>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</si>
  <si>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</si>
  <si>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</si>
  <si>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</si>
  <si>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</si>
  <si>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</si>
  <si>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</si>
  <si>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</si>
  <si>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</si>
  <si>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</si>
  <si>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</si>
  <si>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</si>
  <si>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</si>
  <si>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</si>
  <si>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</si>
  <si>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</si>
  <si>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</si>
  <si>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</si>
  <si>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</si>
  <si>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</si>
  <si>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</si>
  <si>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</si>
  <si>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</si>
  <si>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</si>
  <si>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</si>
  <si>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</si>
  <si>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</si>
  <si>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</si>
  <si>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</si>
  <si>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</si>
  <si>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</si>
  <si>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</si>
  <si>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</si>
  <si>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</si>
  <si>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</si>
  <si>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</si>
  <si>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</si>
  <si>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</si>
  <si>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</si>
  <si>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</si>
  <si>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</si>
  <si>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</si>
  <si>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</si>
  <si>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</si>
  <si>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</si>
  <si>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</si>
  <si>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</si>
  <si>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</si>
  <si>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</si>
  <si>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</si>
  <si>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</si>
  <si>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</si>
  <si>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</si>
  <si>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</si>
  <si>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</si>
  <si>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</si>
  <si>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</si>
  <si>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</si>
  <si>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</si>
  <si>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</si>
  <si>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</si>
  <si>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</si>
  <si>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</si>
  <si>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</si>
  <si>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</si>
  <si>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</si>
  <si>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</si>
  <si>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</si>
  <si>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</si>
  <si>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</si>
  <si>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</si>
  <si>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</si>
  <si>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</si>
  <si>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</si>
  <si>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</si>
  <si>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</si>
  <si>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</si>
  <si>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</si>
  <si>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</si>
  <si>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</si>
  <si>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</si>
  <si>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</si>
  <si>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</si>
  <si>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</si>
  <si>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</si>
  <si>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</si>
  <si>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</si>
  <si>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</si>
  <si>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</si>
  <si>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</si>
  <si>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</si>
  <si>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</si>
  <si>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</si>
  <si>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</si>
  <si>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</si>
  <si>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</si>
  <si>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</si>
  <si>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</si>
  <si>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</si>
  <si>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</si>
  <si>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</si>
  <si>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</si>
  <si>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</si>
  <si>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</si>
  <si>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</si>
  <si>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</si>
  <si>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</si>
  <si>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</si>
  <si>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</si>
  <si>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</si>
  <si>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</si>
  <si>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</si>
  <si>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</si>
  <si>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</si>
  <si>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</si>
  <si>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</si>
  <si>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</si>
  <si>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</si>
  <si>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</si>
  <si>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</si>
  <si>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</si>
  <si>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</si>
  <si>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</si>
  <si>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</si>
  <si>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</si>
  <si>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</si>
  <si>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</si>
  <si>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</si>
  <si>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</si>
  <si>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</si>
  <si>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</si>
  <si>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</si>
  <si>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</si>
  <si>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</si>
  <si>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</si>
  <si>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</si>
  <si>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</si>
  <si>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</si>
  <si>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</si>
  <si>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</si>
  <si>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</si>
  <si>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</si>
  <si>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</si>
  <si>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</si>
  <si>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</si>
  <si>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</si>
  <si>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</si>
  <si>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</si>
  <si>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</si>
  <si>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</si>
  <si>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</si>
  <si>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</si>
  <si>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</si>
  <si>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</si>
  <si>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</si>
  <si>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</si>
  <si>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</si>
  <si>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</si>
  <si>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</si>
  <si>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</si>
  <si>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</si>
  <si>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</si>
  <si>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</si>
  <si>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</si>
  <si>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</si>
  <si>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</si>
  <si>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</si>
  <si>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</si>
  <si>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</si>
  <si>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</si>
  <si>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</si>
  <si>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</si>
  <si>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</si>
  <si>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</si>
  <si>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</si>
  <si>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</si>
  <si>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</si>
  <si>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</si>
  <si>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</si>
  <si>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</si>
  <si>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</si>
  <si>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</si>
  <si>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</si>
  <si>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</si>
  <si>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</si>
  <si>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</si>
  <si>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</si>
  <si>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</si>
  <si>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</si>
  <si>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</si>
  <si>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</si>
  <si>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</si>
  <si>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</si>
  <si>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</si>
  <si>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</si>
  <si>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</si>
  <si>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</si>
  <si>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</si>
  <si>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</si>
  <si>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</si>
  <si>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</si>
  <si>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</si>
  <si>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</si>
  <si>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</si>
  <si>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</si>
  <si>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</si>
  <si>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</si>
  <si>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</si>
  <si>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</si>
  <si>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</si>
  <si>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</si>
  <si>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</si>
  <si>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</si>
  <si>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</si>
  <si>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</si>
  <si>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</si>
  <si>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</si>
  <si>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</si>
  <si>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</si>
  <si>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</si>
  <si>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</si>
  <si>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</si>
  <si>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</si>
  <si>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</si>
  <si>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</si>
  <si>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</si>
  <si>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</si>
  <si>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</si>
  <si>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</si>
  <si>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</si>
  <si>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</si>
  <si>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</si>
  <si>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</si>
  <si>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</si>
  <si>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</si>
  <si>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</si>
  <si>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</si>
  <si>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</si>
  <si>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</si>
  <si>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</si>
  <si>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</si>
  <si>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</si>
  <si>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</si>
  <si>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</si>
  <si>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</si>
  <si>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</si>
  <si>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</si>
  <si>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</si>
  <si>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</si>
  <si>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</si>
  <si>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</si>
  <si>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</si>
  <si>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</si>
  <si>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</si>
  <si>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</si>
  <si>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</si>
  <si>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</si>
  <si>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</si>
  <si>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</si>
  <si>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</si>
  <si>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</si>
  <si>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</si>
  <si>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</si>
  <si>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</si>
  <si>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</si>
  <si>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</si>
  <si>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</si>
  <si>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</si>
  <si>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</si>
  <si>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</si>
  <si>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</si>
  <si>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</si>
  <si>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</si>
  <si>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</si>
  <si>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</si>
  <si>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</si>
  <si>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</si>
  <si>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</si>
  <si>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</si>
  <si>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</si>
  <si>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</si>
  <si>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</si>
  <si>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</si>
  <si>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</si>
  <si>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</si>
  <si>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</si>
  <si>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</si>
  <si>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</si>
  <si>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</si>
  <si>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</si>
  <si>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</si>
  <si>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</si>
  <si>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</si>
  <si>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</si>
  <si>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</si>
  <si>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</si>
  <si>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</si>
  <si>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</si>
  <si>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</si>
  <si>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</si>
  <si>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</si>
  <si>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</si>
  <si>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</si>
  <si>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</si>
  <si>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</si>
  <si>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</si>
  <si>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</si>
  <si>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</si>
  <si>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</si>
  <si>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</si>
  <si>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</si>
  <si>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</si>
  <si>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</si>
  <si>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</si>
  <si>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</si>
  <si>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</si>
  <si>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</si>
  <si>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</si>
  <si>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</si>
  <si>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</si>
  <si>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</si>
  <si>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</si>
  <si>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</si>
  <si>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</si>
  <si>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</si>
  <si>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</si>
  <si>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</si>
  <si>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</si>
  <si>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</si>
  <si>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</si>
  <si>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</si>
  <si>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</si>
  <si>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</si>
  <si>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</si>
  <si>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</si>
  <si>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</si>
  <si>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</si>
  <si>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</si>
  <si>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</si>
  <si>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</si>
  <si>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</si>
  <si>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</si>
  <si>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</si>
  <si>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</si>
  <si>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</si>
  <si>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</si>
  <si>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</si>
  <si>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</si>
  <si>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</si>
  <si>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</si>
  <si>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</si>
  <si>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</si>
  <si>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</si>
  <si>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</si>
  <si>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</si>
  <si>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</si>
  <si>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</si>
  <si>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</si>
  <si>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</si>
  <si>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</si>
  <si>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</si>
  <si>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</si>
  <si>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</si>
  <si>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</si>
  <si>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</si>
  <si>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</si>
  <si>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</si>
  <si>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</si>
  <si>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</si>
  <si>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</si>
  <si>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</si>
  <si>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</si>
  <si>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</si>
  <si>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</si>
  <si>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</si>
  <si>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</si>
  <si>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</si>
  <si>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</si>
  <si>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</si>
  <si>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</si>
  <si>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</si>
  <si>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</si>
  <si>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</si>
  <si>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</si>
  <si>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</si>
  <si>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</si>
  <si>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</si>
  <si>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</si>
  <si>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</si>
  <si>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</si>
  <si>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</si>
  <si>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</si>
  <si>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</si>
  <si>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</si>
  <si>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</si>
  <si>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</si>
  <si>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</si>
  <si>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</si>
  <si>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</si>
  <si>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</si>
  <si>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</si>
  <si>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</si>
  <si>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</si>
  <si>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</si>
  <si>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</si>
  <si>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</si>
  <si>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</si>
  <si>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</si>
  <si>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</si>
  <si>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</si>
  <si>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</si>
  <si>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</si>
  <si>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</si>
  <si>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</si>
  <si>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</si>
  <si>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</si>
  <si>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</si>
  <si>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</si>
  <si>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</si>
  <si>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</si>
  <si>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</si>
  <si>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</si>
  <si>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</si>
  <si>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</si>
  <si>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</si>
  <si>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</si>
  <si>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</si>
  <si>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</si>
  <si>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</si>
  <si>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</si>
  <si>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</si>
  <si>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</si>
  <si>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</si>
  <si>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</si>
  <si>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</si>
  <si>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</si>
  <si>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</si>
  <si>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</si>
  <si>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</si>
  <si>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</si>
  <si>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</si>
  <si>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</si>
  <si>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</si>
  <si>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</si>
  <si>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</si>
  <si>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</si>
  <si>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</si>
  <si>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</si>
  <si>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</si>
  <si>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</si>
  <si>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</si>
  <si>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</si>
  <si>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</si>
  <si>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</si>
  <si>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</si>
  <si>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</si>
  <si>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</si>
  <si>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</si>
  <si>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</si>
  <si>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</si>
  <si>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</si>
  <si>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</si>
  <si>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</si>
  <si>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</si>
  <si>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</si>
  <si>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</si>
  <si>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</si>
  <si>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</si>
  <si>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</si>
  <si>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</si>
  <si>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</si>
  <si>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</si>
  <si>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</si>
  <si>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</si>
  <si>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</si>
  <si>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</si>
  <si>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</si>
  <si>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</si>
  <si>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</si>
  <si>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</si>
  <si>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</si>
  <si>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</si>
  <si>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</si>
  <si>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</si>
  <si>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</si>
  <si>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</si>
  <si>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</si>
  <si>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</si>
  <si>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</si>
  <si>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</si>
  <si>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</si>
  <si>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</si>
  <si>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</si>
  <si>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</si>
  <si>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</si>
  <si>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</si>
  <si>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</si>
  <si>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</si>
  <si>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</si>
  <si>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</si>
  <si>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</si>
  <si>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</si>
  <si>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</si>
  <si>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</si>
  <si>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</si>
  <si>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</si>
  <si>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</si>
  <si>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</si>
  <si>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</si>
  <si>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</si>
  <si>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</si>
  <si>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</si>
  <si>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</si>
  <si>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</si>
  <si>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</si>
  <si>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</si>
  <si>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</si>
  <si>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</si>
  <si>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</si>
  <si>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</si>
  <si>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</si>
  <si>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</si>
  <si>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</si>
  <si>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</si>
  <si>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</si>
  <si>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</si>
  <si>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</si>
  <si>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</si>
  <si>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</si>
  <si>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</si>
  <si>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</si>
  <si>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</si>
  <si>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</si>
  <si>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</si>
  <si>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</si>
  <si>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</si>
  <si>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</si>
  <si>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</si>
  <si>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</si>
  <si>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</si>
  <si>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</si>
  <si>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</si>
  <si>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</si>
  <si>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</si>
  <si>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</si>
  <si>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</si>
  <si>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</si>
  <si>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</si>
  <si>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</si>
  <si>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</si>
  <si>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</si>
  <si>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</si>
  <si>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</si>
  <si>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</si>
  <si>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</si>
  <si>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</si>
  <si>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</si>
  <si>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</si>
  <si>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</si>
  <si>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</si>
  <si>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</si>
  <si>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</si>
  <si>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</si>
  <si>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</si>
  <si>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</si>
  <si>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</si>
  <si>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</si>
  <si>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</si>
  <si>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</si>
  <si>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</si>
  <si>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</si>
  <si>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</si>
  <si>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</si>
  <si>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</si>
  <si>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</si>
  <si>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</si>
  <si>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</si>
  <si>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</si>
  <si>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</si>
  <si>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</si>
  <si>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</si>
  <si>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</si>
  <si>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</si>
  <si>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</si>
  <si>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</si>
  <si>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</si>
  <si>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</si>
  <si>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</si>
  <si>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</si>
  <si>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</si>
  <si>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</si>
  <si>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</si>
  <si>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</si>
  <si>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</si>
  <si>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</si>
  <si>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</si>
  <si>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</si>
  <si>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</si>
  <si>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</si>
  <si>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</si>
  <si>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</si>
  <si>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</si>
  <si>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</si>
  <si>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</si>
  <si>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</si>
  <si>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</si>
  <si>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</si>
  <si>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</si>
  <si>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</si>
  <si>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</si>
  <si>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</si>
  <si>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</si>
  <si>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</si>
  <si>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</si>
  <si>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</si>
  <si>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</si>
  <si>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</si>
  <si>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</si>
  <si>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</si>
  <si>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</si>
  <si>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</si>
  <si>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</si>
  <si>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</si>
  <si>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</si>
  <si>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</si>
  <si>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</si>
  <si>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</si>
  <si>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</si>
  <si>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</si>
  <si>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</si>
  <si>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</si>
  <si>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</si>
  <si>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</si>
  <si>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</si>
  <si>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</si>
  <si>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</si>
  <si>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</si>
  <si>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</si>
  <si>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</si>
  <si>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</si>
  <si>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</si>
  <si>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</si>
  <si>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</si>
  <si>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</si>
  <si>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</si>
  <si>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</si>
  <si>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</si>
  <si>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</si>
  <si>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</si>
  <si>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</si>
  <si>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</si>
  <si>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</si>
  <si>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</si>
  <si>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</si>
  <si>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</si>
  <si>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</si>
  <si>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</si>
  <si>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</si>
  <si>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</si>
  <si>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</si>
  <si>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</si>
  <si>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</si>
  <si>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</si>
  <si>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</si>
  <si>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</si>
  <si>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</si>
  <si>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</si>
  <si>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</si>
  <si>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</si>
  <si>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</si>
  <si>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</si>
  <si>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</si>
  <si>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</si>
  <si>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</si>
  <si>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</si>
  <si>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</si>
  <si>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</si>
  <si>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</si>
  <si>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</si>
  <si>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</si>
  <si>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</si>
  <si>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</si>
  <si>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</si>
  <si>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</si>
  <si>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</si>
  <si>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</si>
  <si>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</si>
  <si>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</si>
  <si>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</si>
  <si>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</si>
  <si>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</si>
  <si>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</si>
  <si>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</si>
  <si>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</si>
  <si>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</si>
  <si>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</si>
  <si>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</si>
  <si>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</si>
  <si>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</si>
  <si>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</si>
  <si>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</si>
  <si>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</si>
  <si>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</si>
  <si>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</si>
  <si>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</si>
  <si>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</si>
  <si>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</si>
  <si>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</si>
  <si>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</si>
  <si>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</si>
  <si>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</si>
  <si>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</si>
  <si>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</si>
  <si>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</si>
  <si>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</si>
  <si>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</si>
  <si>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</si>
  <si>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</si>
  <si>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</si>
  <si>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</si>
  <si>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</si>
  <si>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</si>
  <si>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</si>
  <si>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</si>
  <si>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</si>
  <si>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</si>
  <si>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</si>
  <si>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</si>
  <si>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</si>
  <si>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</si>
  <si>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</si>
  <si>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</si>
  <si>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</si>
  <si>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</si>
  <si>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</si>
  <si>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</si>
  <si>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</si>
  <si>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</si>
  <si>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</si>
  <si>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</si>
  <si>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</si>
  <si>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</si>
  <si>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</si>
  <si>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</si>
  <si>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</si>
  <si>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</si>
  <si>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</si>
  <si>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</si>
  <si>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</si>
  <si>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</si>
  <si>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</si>
  <si>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</si>
  <si>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</si>
  <si>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</si>
  <si>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</si>
  <si>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</si>
  <si>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</si>
  <si>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</si>
  <si>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</si>
  <si>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</si>
  <si>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</si>
  <si>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</si>
  <si>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</si>
  <si>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</si>
  <si>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</si>
  <si>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</si>
  <si>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</si>
  <si>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</si>
  <si>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</si>
  <si>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</si>
  <si>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</si>
  <si>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</si>
  <si>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</si>
  <si>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</si>
  <si>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</si>
  <si>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</si>
  <si>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</si>
  <si>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</si>
  <si>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</si>
  <si>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</si>
  <si>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</si>
  <si>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</si>
  <si>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</si>
  <si>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</si>
  <si>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</si>
  <si>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</si>
  <si>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</si>
  <si>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</si>
  <si>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</si>
  <si>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</si>
  <si>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</si>
  <si>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</si>
  <si>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</si>
  <si>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</si>
  <si>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</si>
  <si>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</si>
  <si>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</si>
  <si>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</si>
  <si>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</si>
  <si>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</si>
  <si>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</si>
  <si>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</si>
  <si>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</si>
  <si>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</si>
  <si>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</si>
  <si>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</si>
  <si>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</si>
  <si>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</si>
  <si>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</si>
  <si>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</si>
  <si>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</si>
  <si>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</si>
  <si>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</si>
  <si>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</si>
  <si>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</si>
  <si>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</si>
  <si>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</si>
  <si>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</si>
  <si>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</si>
  <si>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</si>
  <si>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</si>
  <si>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</si>
  <si>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</si>
  <si>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</si>
  <si>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</si>
  <si>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</si>
  <si>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</si>
  <si>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</si>
  <si>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</si>
  <si>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</si>
  <si>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</si>
  <si>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</si>
  <si>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</si>
  <si>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</si>
  <si>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</si>
  <si>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</si>
  <si>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</si>
  <si>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</si>
  <si>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</si>
  <si>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</si>
  <si>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</si>
  <si>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</si>
  <si>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</si>
  <si>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</si>
  <si>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</si>
  <si>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</si>
  <si>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</si>
  <si>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</si>
  <si>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</si>
  <si>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</si>
  <si>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</si>
  <si>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</si>
  <si>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</si>
  <si>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</si>
  <si>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</si>
  <si>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</si>
  <si>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</si>
  <si>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</si>
  <si>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</si>
  <si>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</si>
  <si>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</si>
  <si>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</si>
  <si>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</si>
  <si>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</si>
  <si>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</si>
  <si>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</si>
  <si>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</si>
  <si>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</si>
  <si>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</si>
  <si>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</si>
  <si>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</si>
  <si>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</si>
  <si>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</si>
  <si>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</si>
  <si>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</si>
  <si>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</si>
  <si>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</si>
  <si>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</si>
  <si>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</si>
  <si>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</si>
  <si>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</si>
  <si>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</si>
  <si>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</si>
  <si>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</si>
  <si>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</si>
  <si>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</si>
  <si>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</si>
  <si>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</si>
  <si>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</si>
  <si>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</si>
  <si>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</si>
  <si>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</si>
  <si>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</si>
  <si>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</si>
  <si>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</si>
  <si>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</si>
  <si>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</si>
  <si>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</si>
  <si>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</si>
  <si>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</si>
  <si>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</si>
  <si>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</si>
  <si>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</si>
  <si>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</si>
  <si>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</si>
  <si>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</si>
  <si>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</si>
  <si>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</si>
  <si>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</si>
  <si>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</si>
  <si>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</si>
  <si>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</si>
  <si>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</si>
  <si>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</si>
  <si>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</si>
  <si>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</si>
  <si>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</si>
  <si>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</si>
  <si>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</si>
  <si>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</si>
  <si>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</si>
  <si>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</si>
  <si>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</si>
  <si>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</si>
  <si>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</si>
  <si>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</si>
  <si>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</si>
  <si>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</si>
  <si>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</si>
  <si>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</si>
  <si>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</si>
  <si>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</si>
  <si>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</si>
  <si>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</si>
  <si>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</si>
  <si>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</si>
  <si>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</si>
  <si>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</si>
  <si>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</si>
  <si>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</si>
  <si>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</si>
  <si>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</si>
  <si>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</si>
  <si>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</si>
  <si>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</si>
  <si>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</si>
  <si>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</si>
  <si>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</si>
  <si>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</si>
  <si>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</si>
  <si>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</si>
  <si>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</si>
  <si>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</si>
  <si>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</si>
  <si>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</si>
  <si>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</si>
  <si>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</si>
  <si>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</si>
  <si>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</si>
  <si>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</si>
  <si>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</si>
  <si>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</si>
  <si>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</si>
  <si>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</si>
  <si>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</si>
  <si>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</si>
  <si>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</si>
  <si>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</si>
  <si>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</si>
  <si>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</si>
  <si>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</si>
  <si>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</si>
  <si>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</si>
  <si>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</si>
  <si>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</si>
  <si>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</si>
  <si>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</si>
  <si>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</si>
  <si>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</si>
  <si>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</si>
  <si>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</si>
  <si>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</si>
  <si>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</si>
  <si>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</si>
  <si>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</si>
  <si>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</si>
  <si>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</si>
  <si>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</si>
  <si>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</si>
  <si>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</si>
  <si>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</si>
  <si>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</si>
  <si>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</si>
  <si>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</si>
  <si>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</si>
  <si>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</si>
  <si>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</si>
  <si>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</si>
  <si>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</si>
  <si>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</si>
  <si>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</si>
  <si>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</si>
  <si>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</si>
  <si>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</si>
  <si>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</si>
  <si>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</si>
  <si>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</si>
  <si>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</si>
  <si>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</si>
  <si>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</si>
  <si>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</si>
  <si>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</si>
  <si>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</si>
  <si>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</si>
  <si>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</si>
  <si>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</si>
  <si>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</si>
  <si>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</si>
  <si>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</si>
  <si>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</si>
  <si>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</si>
  <si>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</si>
  <si>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</si>
  <si>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</si>
  <si>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</si>
  <si>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</si>
  <si>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</si>
  <si>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</si>
  <si>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</si>
  <si>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</si>
  <si>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</si>
  <si>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</si>
  <si>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</si>
  <si>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</si>
  <si>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</si>
  <si>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</si>
  <si>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</si>
  <si>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</si>
  <si>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</si>
  <si>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</si>
  <si>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</si>
  <si>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</si>
  <si>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</si>
  <si>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</si>
  <si>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</si>
  <si>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</si>
  <si>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</si>
  <si>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</si>
  <si>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</si>
  <si>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</si>
  <si>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</si>
  <si>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</si>
  <si>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</si>
  <si>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</si>
  <si>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</si>
  <si>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</si>
  <si>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</si>
  <si>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</si>
  <si>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</si>
  <si>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</si>
  <si>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</si>
  <si>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</si>
  <si>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</si>
  <si>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</si>
  <si>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</si>
  <si>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</si>
  <si>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</si>
  <si>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</si>
  <si>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</si>
  <si>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</si>
  <si>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</si>
  <si>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</si>
  <si>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</si>
  <si>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</si>
  <si>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</si>
  <si>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</si>
  <si>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</si>
  <si>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</si>
  <si>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</si>
  <si>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</si>
  <si>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</si>
  <si>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</si>
  <si>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</si>
  <si>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</si>
  <si>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</si>
  <si>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</si>
  <si>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</si>
  <si>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</si>
  <si>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</si>
  <si>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</si>
  <si>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</si>
  <si>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</si>
  <si>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</si>
  <si>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</si>
  <si>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</si>
  <si>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</si>
  <si>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</si>
  <si>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</si>
  <si>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</si>
  <si>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</si>
  <si>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</si>
  <si>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</si>
  <si>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</si>
  <si>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</si>
  <si>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</si>
  <si>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</si>
  <si>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</si>
  <si>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</si>
  <si>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</si>
  <si>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</si>
  <si>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</si>
  <si>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</si>
  <si>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</si>
  <si>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</si>
  <si>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</si>
  <si>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</si>
  <si>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</si>
  <si>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</si>
  <si>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</si>
  <si>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</si>
  <si>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</si>
  <si>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</si>
  <si>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</si>
  <si>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</si>
  <si>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</si>
  <si>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</si>
  <si>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</si>
  <si>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</si>
  <si>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</si>
  <si>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</si>
  <si>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</si>
  <si>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</si>
  <si>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</si>
  <si>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</si>
  <si>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</si>
  <si>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</si>
  <si>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</si>
  <si>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</si>
  <si>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</si>
  <si>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</si>
  <si>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</si>
  <si>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</si>
  <si>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</si>
  <si>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</si>
  <si>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</si>
  <si>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</si>
  <si>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</si>
  <si>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</si>
  <si>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</si>
  <si>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</si>
  <si>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</si>
  <si>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</si>
  <si>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</si>
  <si>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</si>
  <si>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</si>
  <si>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</si>
  <si>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</si>
  <si>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</si>
  <si>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</si>
  <si>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</si>
  <si>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</si>
  <si>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</si>
  <si>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</si>
  <si>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</si>
  <si>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</si>
  <si>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</si>
  <si>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</si>
  <si>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</si>
  <si>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</si>
  <si>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</si>
  <si>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</si>
  <si>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</si>
  <si>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</si>
  <si>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</si>
  <si>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</si>
  <si>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</si>
  <si>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</si>
  <si>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</si>
  <si>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</si>
  <si>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</si>
  <si>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</si>
  <si>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</si>
  <si>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</si>
  <si>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</si>
  <si>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</si>
  <si>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</si>
  <si>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</si>
  <si>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</si>
  <si>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</si>
  <si>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</si>
  <si>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</si>
  <si>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</si>
  <si>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</si>
  <si>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</si>
  <si>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</si>
  <si>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</si>
  <si>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</si>
  <si>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</si>
  <si>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</si>
  <si>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</si>
  <si>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</si>
  <si>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</si>
  <si>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</si>
  <si>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</si>
  <si>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</si>
  <si>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</si>
  <si>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</si>
  <si>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</si>
  <si>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</si>
  <si>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</si>
  <si>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</si>
  <si>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</si>
  <si>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</si>
  <si>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</si>
  <si>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</si>
  <si>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</si>
  <si>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</si>
  <si>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</si>
  <si>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</si>
  <si>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</si>
  <si>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</si>
  <si>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</si>
  <si>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</si>
  <si>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</si>
  <si>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</si>
  <si>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</si>
  <si>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</si>
  <si>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</si>
  <si>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</si>
  <si>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</si>
  <si>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</si>
  <si>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</si>
  <si>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</si>
  <si>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</si>
  <si>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</si>
  <si>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</si>
  <si>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</si>
  <si>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</si>
  <si>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</si>
  <si>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</si>
  <si>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</si>
  <si>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</si>
  <si>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</si>
  <si>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</si>
  <si>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</si>
  <si>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</si>
  <si>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</si>
  <si>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</si>
  <si>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</si>
  <si>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</si>
  <si>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</si>
  <si>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</si>
  <si>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</si>
  <si>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</si>
  <si>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</si>
  <si>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</si>
  <si>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</si>
  <si>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</si>
  <si>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</si>
  <si>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</si>
  <si>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</si>
  <si>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</si>
  <si>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</si>
  <si>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</si>
  <si>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</si>
  <si>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</si>
  <si>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</si>
  <si>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</si>
  <si>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</si>
  <si>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</si>
  <si>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</si>
  <si>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</si>
  <si>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</si>
  <si>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</si>
  <si>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</si>
  <si>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</si>
  <si>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</si>
  <si>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</si>
  <si>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</si>
  <si>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</si>
  <si>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</si>
  <si>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</si>
  <si>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</si>
  <si>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</si>
  <si>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</si>
  <si>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</si>
  <si>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</si>
  <si>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</si>
  <si>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</si>
  <si>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</si>
  <si>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</si>
  <si>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</si>
  <si>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</si>
  <si>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</si>
  <si>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</si>
  <si>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</si>
  <si>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</si>
  <si>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</si>
  <si>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</si>
  <si>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</si>
  <si>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</si>
  <si>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</si>
  <si>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</si>
  <si>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</si>
  <si>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</si>
  <si>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</si>
  <si>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</si>
  <si>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</si>
  <si>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</si>
  <si>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</si>
  <si>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</si>
  <si>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</si>
  <si>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</si>
  <si>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</si>
  <si>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</si>
  <si>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</si>
  <si>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</si>
  <si>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</si>
  <si>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</si>
  <si>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</si>
  <si>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</si>
  <si>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</si>
  <si>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</si>
  <si>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</si>
  <si>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</si>
  <si>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</si>
  <si>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</si>
  <si>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</si>
  <si>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</si>
  <si>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</si>
  <si>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</si>
  <si>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</si>
  <si>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</si>
  <si>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</si>
  <si>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</si>
  <si>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</si>
  <si>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</si>
  <si>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</si>
  <si>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</si>
  <si>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</si>
  <si>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</si>
  <si>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</si>
  <si>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</si>
  <si>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</si>
  <si>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</si>
  <si>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</si>
  <si>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</si>
  <si>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</si>
  <si>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</si>
  <si>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</si>
  <si>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</si>
  <si>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</si>
  <si>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</si>
  <si>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</si>
  <si>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</si>
  <si>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</si>
  <si>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</si>
  <si>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</si>
  <si>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</si>
  <si>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</si>
  <si>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</si>
  <si>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</si>
  <si>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</si>
  <si>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</si>
  <si>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</si>
  <si>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</si>
  <si>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</si>
  <si>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</si>
  <si>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</si>
  <si>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</si>
  <si>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</si>
  <si>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</si>
  <si>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</si>
  <si>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</si>
  <si>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</si>
  <si>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</si>
  <si>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</si>
  <si>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</si>
  <si>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</si>
  <si>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</si>
  <si>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</si>
  <si>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</si>
  <si>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</si>
  <si>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</si>
  <si>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</si>
  <si>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</si>
  <si>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</si>
  <si>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</si>
  <si>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</si>
  <si>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</si>
  <si>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</si>
  <si>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</si>
  <si>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</si>
  <si>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</si>
  <si>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</si>
  <si>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</si>
  <si>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</si>
  <si>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</si>
  <si>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</si>
  <si>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</si>
  <si>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</si>
  <si>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</si>
  <si>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</si>
  <si>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</si>
  <si>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</si>
  <si>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</si>
  <si>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</si>
  <si>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</si>
  <si>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</si>
  <si>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</si>
  <si>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</si>
  <si>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</si>
  <si>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</si>
  <si>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</si>
  <si>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</si>
  <si>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</si>
  <si>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</si>
  <si>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</si>
  <si>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</si>
  <si>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</si>
  <si>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</si>
  <si>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</si>
  <si>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</si>
  <si>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</si>
  <si>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</si>
  <si>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</si>
  <si>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</si>
  <si>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</si>
  <si>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</si>
  <si>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</si>
  <si>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</si>
  <si>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</si>
  <si>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</si>
  <si>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</si>
  <si>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</si>
  <si>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</si>
  <si>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</si>
  <si>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</si>
  <si>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</si>
  <si>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</si>
  <si>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</si>
  <si>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</si>
  <si>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</si>
  <si>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</si>
  <si>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</si>
  <si>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</si>
  <si>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</si>
  <si>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</si>
  <si>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</si>
  <si>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</si>
  <si>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</si>
  <si>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</si>
  <si>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</si>
  <si>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</si>
  <si>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</si>
  <si>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</si>
  <si>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</si>
  <si>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</si>
  <si>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</si>
  <si>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</si>
  <si>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</si>
  <si>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</si>
  <si>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</si>
  <si>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</si>
  <si>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</si>
  <si>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</si>
  <si>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</si>
  <si>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</si>
  <si>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</si>
  <si>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</si>
  <si>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</si>
  <si>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</si>
  <si>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</si>
  <si>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</si>
  <si>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</si>
  <si>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</si>
  <si>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</si>
  <si>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</si>
  <si>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</si>
  <si>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</si>
  <si>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</si>
  <si>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</si>
  <si>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</si>
  <si>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</si>
  <si>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</si>
  <si>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</si>
  <si>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</si>
  <si>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</si>
  <si>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</si>
  <si>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</si>
  <si>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</si>
  <si>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</si>
  <si>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</si>
  <si>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</si>
  <si>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</si>
  <si>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</si>
  <si>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</si>
  <si>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</si>
  <si>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</si>
  <si>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</si>
  <si>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</si>
  <si>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</si>
  <si>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</si>
  <si>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</si>
  <si>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</si>
  <si>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</si>
  <si>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</si>
  <si>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</si>
  <si>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</si>
  <si>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</si>
  <si>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</si>
  <si>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</si>
  <si>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</si>
  <si>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</si>
  <si>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</si>
  <si>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</si>
  <si>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</si>
  <si>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</si>
  <si>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</si>
  <si>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</si>
  <si>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</si>
  <si>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</si>
  <si>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</si>
  <si>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</si>
  <si>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</si>
  <si>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</si>
  <si>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</si>
  <si>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</si>
  <si>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</si>
  <si>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</si>
  <si>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</si>
  <si>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</si>
  <si>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</si>
  <si>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</si>
  <si>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</si>
  <si>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</si>
  <si>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</si>
  <si>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</si>
  <si>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</si>
  <si>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</si>
  <si>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</si>
  <si>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</si>
  <si>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</si>
  <si>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</si>
  <si>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</si>
  <si>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</si>
  <si>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</si>
  <si>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</si>
  <si>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</si>
  <si>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</si>
  <si>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</si>
  <si>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</si>
  <si>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</si>
  <si>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</si>
  <si>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</si>
  <si>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</si>
  <si>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</si>
  <si>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</si>
  <si>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</si>
  <si>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</si>
  <si>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</si>
  <si>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</si>
  <si>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</si>
  <si>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</si>
  <si>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</si>
  <si>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</si>
  <si>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</si>
  <si>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</si>
  <si>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</si>
  <si>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</si>
  <si>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</si>
  <si>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</si>
  <si>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</si>
  <si>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</si>
  <si>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</si>
  <si>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</si>
  <si>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</si>
  <si>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</si>
  <si>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</si>
  <si>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</si>
  <si>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</si>
  <si>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</si>
  <si>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</si>
  <si>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</si>
  <si>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</si>
  <si>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</si>
  <si>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</si>
  <si>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</si>
  <si>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</si>
  <si>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</si>
  <si>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</si>
  <si>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</si>
  <si>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</si>
  <si>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</si>
  <si>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</si>
  <si>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</si>
  <si>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</si>
  <si>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</si>
  <si>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</si>
  <si>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</si>
  <si>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</si>
  <si>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</si>
  <si>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</si>
  <si>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</si>
  <si>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</si>
  <si>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</si>
  <si>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</si>
  <si>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</si>
  <si>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</si>
  <si>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</si>
  <si>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</si>
  <si>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</si>
  <si>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</si>
  <si>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</si>
  <si>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</si>
  <si>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</si>
  <si>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</si>
  <si>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</si>
  <si>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</si>
  <si>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</si>
  <si>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</si>
  <si>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</si>
  <si>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</si>
  <si>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</si>
  <si>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</si>
  <si>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</si>
  <si>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</si>
  <si>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</si>
  <si>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</si>
  <si>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</si>
  <si>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</si>
  <si>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</si>
  <si>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</si>
  <si>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</si>
  <si>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</si>
  <si>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</si>
  <si>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</si>
  <si>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</si>
  <si>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</si>
  <si>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</si>
  <si>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</si>
  <si>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</si>
  <si>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</si>
  <si>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</si>
  <si>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</si>
  <si>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</si>
  <si>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</si>
  <si>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</si>
  <si>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</si>
  <si>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</si>
  <si>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</si>
  <si>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</si>
  <si>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</si>
  <si>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</si>
  <si>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</si>
  <si>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</si>
  <si>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</si>
  <si>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</si>
  <si>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</si>
  <si>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</si>
  <si>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</si>
  <si>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</si>
  <si>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</si>
  <si>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</si>
  <si>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</si>
  <si>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</si>
  <si>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</si>
  <si>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</si>
  <si>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</si>
  <si>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</si>
  <si>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</si>
  <si>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</si>
  <si>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</si>
  <si>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</si>
  <si>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</si>
  <si>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</si>
  <si>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</si>
  <si>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</si>
  <si>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</si>
  <si>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</si>
  <si>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</si>
  <si>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</si>
  <si>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</si>
  <si>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</si>
  <si>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</si>
  <si>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</si>
  <si>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</si>
  <si>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</si>
  <si>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</si>
  <si>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</si>
  <si>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</si>
  <si>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</si>
  <si>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</si>
  <si>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</si>
  <si>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</si>
  <si>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</si>
  <si>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</si>
  <si>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</si>
  <si>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</si>
  <si>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</si>
  <si>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</si>
  <si>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</si>
  <si>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</si>
  <si>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</si>
  <si>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</si>
  <si>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</si>
  <si>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</si>
  <si>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</si>
  <si>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</si>
  <si>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</si>
  <si>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</si>
  <si>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</si>
  <si>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</si>
  <si>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</si>
  <si>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</si>
  <si>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</si>
  <si>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</si>
  <si>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</si>
  <si>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</si>
  <si>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</si>
  <si>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</si>
  <si>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</si>
  <si>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</si>
  <si>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</si>
  <si>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</si>
  <si>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</si>
  <si>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</si>
  <si>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</si>
  <si>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</si>
  <si>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</si>
  <si>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</si>
  <si>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</si>
  <si>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</si>
  <si>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</si>
  <si>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</si>
  <si>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</si>
  <si>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</si>
  <si>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</si>
  <si>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</si>
  <si>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</si>
  <si>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</si>
  <si>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</si>
  <si>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</si>
  <si>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</si>
  <si>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</si>
  <si>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</si>
  <si>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</si>
  <si>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</si>
  <si>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</si>
  <si>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</si>
  <si>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</si>
  <si>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</si>
  <si>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</si>
  <si>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</si>
  <si>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</si>
  <si>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</si>
  <si>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</si>
  <si>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</si>
  <si>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</si>
  <si>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</si>
  <si>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</si>
  <si>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</si>
  <si>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</si>
  <si>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</si>
  <si>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</si>
  <si>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</si>
  <si>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</si>
  <si>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</si>
  <si>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</si>
  <si>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</si>
  <si>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</si>
  <si>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</si>
  <si>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</si>
  <si>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</si>
  <si>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</si>
  <si>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</si>
  <si>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</si>
  <si>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</si>
  <si>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</si>
  <si>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</si>
  <si>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</si>
  <si>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</si>
  <si>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</si>
  <si>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</si>
  <si>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</si>
  <si>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</si>
  <si>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</si>
  <si>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</si>
  <si>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</si>
  <si>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</si>
  <si>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</si>
  <si>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</si>
  <si>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</si>
  <si>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</si>
  <si>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</si>
  <si>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</si>
  <si>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</si>
  <si>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</si>
  <si>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</si>
  <si>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</si>
  <si>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</si>
  <si>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</si>
  <si>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</si>
  <si>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</si>
  <si>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</si>
  <si>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</si>
  <si>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</si>
  <si>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</si>
  <si>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</si>
  <si>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</si>
  <si>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</si>
  <si>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</si>
  <si>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</si>
  <si>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</si>
  <si>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</si>
  <si>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</si>
  <si>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</si>
  <si>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</si>
  <si>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</si>
  <si>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</si>
  <si>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</si>
  <si>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</si>
  <si>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</si>
  <si>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</si>
  <si>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</si>
  <si>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</si>
  <si>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</si>
  <si>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</si>
  <si>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</si>
  <si>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</si>
  <si>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</si>
  <si>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</si>
  <si>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</si>
  <si>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</si>
  <si>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</si>
  <si>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</si>
  <si>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</si>
  <si>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</si>
  <si>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</si>
  <si>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</si>
  <si>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</si>
  <si>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</si>
  <si>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</si>
  <si>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</si>
  <si>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</si>
  <si>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</si>
  <si>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</si>
  <si>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</si>
  <si>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</si>
  <si>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</si>
  <si>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</si>
  <si>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</si>
  <si>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</si>
  <si>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</si>
  <si>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</si>
  <si>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</si>
  <si>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</si>
  <si>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</si>
  <si>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</si>
  <si>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</si>
  <si>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</si>
  <si>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</si>
  <si>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</si>
  <si>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</si>
  <si>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</si>
  <si>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</si>
  <si>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</si>
  <si>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</si>
  <si>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</si>
  <si>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</si>
  <si>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</si>
  <si>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</si>
  <si>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</si>
  <si>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</si>
  <si>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</si>
  <si>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</si>
  <si>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</si>
  <si>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</si>
  <si>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</si>
  <si>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</si>
  <si>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</si>
  <si>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</si>
  <si>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</si>
  <si>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</si>
  <si>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</si>
  <si>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</si>
  <si>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</si>
  <si>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</si>
  <si>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</si>
  <si>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</si>
  <si>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</si>
  <si>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</si>
  <si>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</si>
  <si>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</si>
  <si>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</si>
  <si>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</si>
  <si>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</si>
  <si>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</si>
  <si>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</si>
  <si>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</si>
  <si>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</si>
  <si>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</si>
  <si>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</si>
  <si>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</si>
  <si>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</si>
  <si>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</si>
  <si>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</si>
  <si>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</si>
  <si>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</si>
  <si>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</si>
  <si>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</si>
  <si>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</si>
  <si>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</si>
  <si>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</si>
  <si>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</si>
  <si>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</si>
  <si>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</si>
  <si>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</si>
  <si>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</si>
  <si>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</si>
  <si>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</si>
  <si>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</si>
  <si>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</si>
  <si>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</si>
  <si>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</si>
  <si>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</si>
  <si>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</si>
  <si>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</si>
  <si>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</si>
  <si>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</si>
  <si>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</si>
  <si>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</si>
  <si>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</si>
  <si>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</si>
  <si>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</si>
  <si>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</si>
  <si>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</si>
  <si>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</si>
  <si>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</si>
  <si>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</si>
  <si>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</si>
  <si>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</si>
  <si>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</si>
  <si>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</si>
  <si>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</si>
  <si>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</si>
  <si>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</si>
  <si>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</si>
  <si>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</si>
  <si>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</si>
  <si>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</si>
  <si>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</si>
  <si>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</si>
  <si>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</si>
  <si>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</si>
  <si>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</si>
  <si>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</si>
  <si>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</si>
  <si>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</si>
  <si>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</si>
  <si>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</si>
  <si>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</si>
  <si>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</si>
  <si>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</si>
  <si>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</si>
  <si>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</si>
  <si>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</si>
  <si>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</si>
  <si>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</si>
  <si>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</si>
  <si>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</si>
  <si>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</si>
  <si>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</si>
  <si>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</si>
  <si>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</si>
  <si>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</si>
  <si>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</si>
  <si>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</si>
  <si>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</si>
  <si>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</si>
  <si>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</si>
  <si>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</si>
  <si>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</si>
  <si>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</si>
  <si>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</si>
  <si>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</si>
  <si>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</si>
  <si>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</si>
  <si>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</si>
  <si>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</si>
  <si>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</si>
  <si>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</si>
  <si>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</si>
  <si>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</si>
  <si>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</si>
  <si>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</si>
  <si>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</si>
  <si>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</si>
  <si>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</si>
  <si>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</si>
  <si>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</si>
  <si>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</si>
  <si>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</si>
  <si>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</si>
  <si>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</si>
  <si>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</si>
  <si>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</si>
  <si>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</si>
  <si>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</si>
  <si>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</si>
  <si>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</si>
  <si>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</si>
  <si>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</si>
  <si>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</si>
  <si>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</si>
  <si>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</si>
  <si>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</si>
  <si>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</si>
  <si>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</si>
  <si>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</si>
  <si>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</si>
  <si>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</si>
  <si>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</si>
  <si>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</si>
  <si>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</si>
  <si>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</si>
  <si>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</si>
  <si>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</si>
  <si>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</si>
  <si>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</si>
  <si>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</si>
  <si>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</si>
  <si>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</si>
  <si>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</si>
  <si>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</si>
  <si>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</si>
  <si>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</si>
  <si>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</si>
  <si>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</si>
  <si>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</si>
  <si>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</si>
  <si>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</si>
  <si>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</si>
  <si>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</si>
  <si>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</si>
  <si>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</si>
  <si>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</si>
  <si>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</si>
  <si>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</si>
  <si>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</si>
  <si>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</si>
  <si>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</si>
  <si>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</si>
  <si>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</si>
  <si>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</si>
  <si>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</si>
  <si>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</si>
  <si>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</si>
  <si>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</si>
  <si>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</si>
  <si>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</si>
  <si>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</si>
  <si>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</si>
  <si>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</si>
  <si>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</si>
  <si>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</si>
  <si>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</si>
  <si>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</si>
  <si>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</si>
  <si>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</si>
  <si>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</si>
  <si>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</si>
  <si>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</si>
  <si>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</si>
  <si>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</si>
  <si>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</si>
  <si>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</si>
  <si>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</si>
  <si>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</si>
  <si>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</si>
  <si>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</si>
  <si>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</si>
  <si>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</si>
  <si>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</si>
  <si>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</si>
  <si>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</si>
  <si>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</si>
  <si>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</si>
  <si>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</si>
  <si>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</si>
  <si>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</si>
  <si>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</si>
  <si>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</si>
  <si>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</si>
  <si>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</si>
  <si>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</si>
  <si>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</si>
  <si>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</si>
  <si>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</si>
  <si>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</si>
  <si>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</si>
  <si>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</si>
  <si>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</si>
  <si>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</si>
  <si>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</si>
  <si>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</si>
  <si>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</si>
  <si>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</si>
  <si>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</si>
  <si>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</si>
  <si>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</si>
  <si>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</si>
  <si>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</si>
  <si>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</si>
  <si>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</si>
  <si>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</si>
  <si>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</si>
  <si>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</si>
  <si>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</si>
  <si>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</si>
  <si>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</si>
  <si>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</si>
  <si>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</si>
  <si>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</si>
  <si>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</si>
  <si>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</si>
  <si>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</si>
  <si>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</si>
  <si>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</si>
  <si>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</si>
  <si>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</si>
  <si>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</si>
  <si>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</si>
  <si>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</si>
  <si>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</si>
  <si>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</si>
  <si>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</si>
  <si>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</si>
  <si>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</si>
  <si>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</si>
  <si>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</si>
  <si>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</si>
  <si>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</si>
  <si>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</si>
  <si>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</si>
  <si>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</si>
  <si>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</si>
  <si>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</si>
  <si>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</si>
  <si>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</si>
  <si>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</si>
  <si>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</si>
  <si>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</si>
  <si>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</si>
  <si>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</si>
  <si>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</si>
  <si>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</si>
  <si>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</si>
  <si>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</si>
  <si>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</si>
  <si>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</si>
  <si>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</si>
  <si>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</si>
  <si>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</si>
  <si>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</si>
  <si>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</si>
  <si>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</si>
  <si>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</si>
  <si>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</si>
  <si>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</si>
  <si>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</si>
  <si>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</si>
  <si>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</si>
  <si>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</si>
  <si>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</si>
  <si>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</si>
  <si>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</si>
  <si>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</si>
  <si>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</si>
  <si>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</si>
  <si>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</si>
  <si>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</si>
  <si>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</si>
  <si>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</si>
  <si>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</si>
  <si>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</si>
  <si>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</si>
  <si>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</si>
  <si>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</si>
  <si>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</si>
  <si>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</si>
  <si>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</si>
  <si>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</si>
  <si>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</si>
  <si>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</si>
  <si>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</si>
  <si>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</si>
  <si>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</si>
  <si>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</si>
  <si>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</si>
  <si>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</si>
  <si>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</si>
  <si>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</si>
  <si>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</si>
  <si>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</si>
  <si>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</si>
  <si>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</si>
  <si>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</si>
  <si>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</si>
  <si>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</si>
  <si>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</si>
  <si>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</si>
  <si>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</si>
  <si>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</si>
  <si>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</si>
  <si>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</si>
  <si>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</si>
  <si>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</si>
  <si>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</si>
  <si>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</si>
  <si>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</si>
  <si>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</si>
  <si>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</si>
  <si>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</si>
  <si>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</si>
  <si>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</si>
  <si>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</si>
  <si>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</si>
  <si>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</si>
  <si>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</si>
  <si>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</si>
  <si>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</si>
  <si>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</si>
  <si>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</si>
  <si>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</si>
  <si>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</si>
  <si>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</si>
  <si>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</si>
  <si>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</si>
  <si>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</si>
  <si>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</si>
  <si>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</si>
  <si>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</si>
  <si>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</si>
  <si>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</si>
  <si>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</si>
  <si>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</si>
  <si>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</si>
  <si>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</si>
  <si>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</si>
  <si>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</si>
  <si>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</si>
  <si>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</si>
  <si>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</si>
  <si>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</si>
  <si>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</si>
  <si>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</si>
  <si>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</si>
  <si>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</si>
  <si>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</si>
  <si>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</si>
  <si>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</si>
  <si>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</si>
  <si>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</si>
  <si>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</si>
  <si>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</si>
  <si>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</si>
  <si>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</si>
  <si>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</si>
  <si>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</si>
  <si>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</si>
  <si>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</si>
  <si>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</si>
  <si>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</si>
  <si>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</si>
  <si>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</si>
  <si>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</si>
  <si>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</si>
  <si>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</si>
  <si>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</si>
  <si>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</si>
  <si>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</si>
  <si>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</si>
  <si>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</si>
  <si>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</si>
  <si>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</si>
  <si>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</si>
  <si>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</si>
  <si>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</si>
  <si>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</si>
  <si>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</si>
  <si>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</si>
  <si>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</si>
  <si>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</si>
  <si>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</si>
  <si>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</si>
  <si>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</si>
  <si>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</si>
  <si>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</si>
  <si>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</si>
  <si>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</si>
  <si>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</si>
  <si>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</si>
  <si>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</si>
  <si>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</si>
  <si>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</si>
  <si>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</si>
  <si>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</si>
  <si>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</si>
  <si>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</si>
  <si>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</si>
  <si>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</si>
  <si>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</si>
  <si>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</si>
  <si>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</si>
  <si>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</si>
  <si>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</si>
  <si>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</si>
  <si>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</si>
  <si>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</si>
  <si>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</si>
  <si>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</si>
  <si>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</si>
  <si>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</si>
  <si>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</si>
  <si>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</si>
  <si>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</si>
  <si>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</si>
  <si>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</si>
  <si>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</si>
  <si>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</si>
  <si>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</si>
  <si>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</si>
  <si>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</si>
  <si>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</si>
  <si>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</si>
  <si>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</si>
  <si>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</si>
  <si>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</si>
  <si>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</si>
  <si>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</si>
  <si>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</si>
  <si>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</si>
  <si>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</si>
  <si>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</si>
  <si>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</si>
  <si>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</si>
  <si>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</si>
  <si>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</si>
  <si>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</si>
  <si>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</si>
  <si>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</si>
  <si>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</si>
  <si>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</si>
  <si>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</si>
  <si>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</si>
  <si>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</si>
  <si>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</si>
  <si>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</si>
  <si>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</si>
  <si>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</si>
  <si>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</si>
  <si>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</si>
  <si>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</si>
  <si>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</si>
  <si>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</si>
  <si>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</si>
  <si>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</si>
  <si>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</si>
  <si>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</si>
  <si>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</si>
  <si>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</si>
  <si>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</si>
  <si>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</si>
  <si>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</si>
  <si>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</si>
  <si>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</si>
  <si>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</si>
  <si>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</si>
  <si>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</si>
  <si>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</si>
  <si>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</si>
  <si>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</si>
  <si>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</si>
  <si>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</si>
  <si>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</si>
  <si>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</si>
  <si>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</si>
  <si>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</si>
  <si>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</si>
  <si>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</si>
  <si>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</si>
  <si>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</si>
  <si>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</si>
  <si>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</si>
  <si>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</si>
  <si>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</si>
  <si>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</si>
  <si>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</si>
  <si>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</si>
  <si>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</si>
  <si>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</si>
  <si>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</si>
  <si>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</si>
  <si>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</si>
  <si>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</si>
  <si>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</si>
  <si>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</si>
  <si>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</si>
  <si>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</si>
  <si>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</si>
  <si>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</si>
  <si>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</si>
  <si>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</si>
  <si>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</si>
  <si>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</si>
  <si>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</si>
  <si>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</si>
  <si>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</si>
  <si>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</si>
  <si>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</si>
  <si>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</si>
  <si>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</si>
  <si>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</si>
  <si>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</si>
  <si>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</si>
  <si>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</si>
  <si>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</si>
  <si>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</si>
  <si>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</si>
  <si>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</si>
  <si>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</si>
  <si>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</si>
  <si>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</si>
  <si>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</si>
  <si>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</si>
  <si>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</si>
  <si>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</si>
  <si>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</si>
  <si>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</si>
  <si>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</si>
  <si>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</si>
  <si>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</si>
  <si>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</si>
  <si>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</si>
  <si>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</si>
  <si>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</si>
  <si>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</si>
  <si>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</si>
  <si>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</si>
  <si>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</si>
  <si>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</si>
  <si>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</si>
  <si>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</si>
  <si>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</si>
  <si>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</si>
  <si>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</si>
  <si>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</si>
  <si>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</si>
  <si>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</si>
  <si>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</si>
  <si>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</si>
  <si>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</si>
  <si>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</si>
  <si>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</si>
  <si>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</si>
  <si>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</si>
  <si>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</si>
  <si>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</si>
  <si>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</si>
  <si>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</si>
  <si>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</si>
  <si>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</si>
  <si>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</si>
  <si>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</si>
  <si>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</si>
  <si>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</si>
  <si>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</si>
  <si>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</si>
  <si>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</si>
  <si>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</si>
  <si>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</si>
  <si>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</si>
  <si>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</si>
  <si>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</si>
  <si>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</si>
  <si>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</si>
  <si>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</si>
  <si>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</si>
  <si>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</si>
  <si>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</si>
  <si>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</si>
  <si>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</si>
  <si>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</si>
  <si>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</si>
  <si>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</si>
  <si>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</si>
  <si>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</si>
  <si>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</si>
  <si>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</si>
  <si>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</si>
  <si>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</si>
  <si>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</si>
  <si>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</si>
  <si>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</si>
  <si>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</si>
  <si>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</si>
  <si>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</si>
  <si>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</si>
  <si>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</si>
  <si>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</si>
  <si>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</si>
  <si>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</si>
  <si>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</si>
  <si>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</si>
  <si>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</si>
  <si>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</si>
  <si>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</si>
  <si>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</si>
  <si>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</si>
  <si>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</si>
  <si>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</si>
  <si>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</si>
  <si>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</si>
  <si>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</si>
  <si>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</si>
  <si>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</si>
  <si>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</si>
  <si>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</si>
  <si>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</si>
  <si>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</si>
  <si>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</si>
  <si>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</si>
  <si>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</si>
  <si>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</si>
  <si>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</si>
  <si>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</si>
  <si>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</si>
  <si>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</si>
  <si>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</si>
  <si>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</si>
  <si>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</si>
  <si>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</si>
  <si>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</si>
  <si>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</si>
  <si>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</si>
  <si>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</si>
  <si>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</si>
  <si>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</si>
  <si>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</si>
  <si>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</si>
  <si>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</si>
  <si>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</si>
  <si>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</si>
  <si>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</si>
  <si>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</si>
  <si>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</si>
  <si>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</si>
  <si>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</si>
  <si>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</si>
  <si>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</si>
  <si>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</si>
  <si>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</si>
  <si>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</si>
  <si>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</si>
  <si>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</si>
  <si>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</si>
  <si>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</si>
  <si>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</si>
  <si>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</si>
  <si>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</si>
  <si>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</si>
  <si>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</si>
  <si>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</si>
  <si>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</si>
  <si>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</si>
  <si>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</si>
  <si>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</si>
  <si>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</si>
  <si>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</si>
  <si>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</si>
  <si>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</si>
  <si>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</si>
  <si>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</si>
  <si>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</si>
  <si>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</si>
  <si>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</si>
  <si>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</si>
  <si>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</si>
  <si>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</si>
  <si>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</si>
  <si>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</si>
  <si>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</si>
  <si>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</si>
  <si>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</si>
  <si>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</si>
  <si>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</si>
  <si>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</si>
  <si>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</si>
  <si>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</si>
  <si>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</si>
  <si>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</si>
  <si>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</si>
  <si>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</si>
  <si>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</si>
  <si>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</si>
  <si>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</si>
  <si>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</si>
  <si>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</si>
  <si>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</si>
  <si>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</si>
  <si>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</si>
  <si>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</si>
  <si>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</si>
  <si>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</si>
  <si>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</si>
  <si>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</si>
  <si>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</si>
  <si>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</si>
  <si>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</si>
  <si>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</si>
  <si>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</si>
  <si>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</si>
  <si>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</si>
  <si>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</si>
  <si>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</si>
  <si>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</si>
  <si>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</si>
  <si>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</si>
  <si>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</si>
  <si>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</si>
  <si>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</si>
  <si>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</si>
  <si>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</si>
  <si>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</si>
  <si>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</si>
  <si>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</si>
  <si>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</si>
  <si>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</si>
  <si>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</si>
  <si>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</si>
  <si>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</si>
  <si>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</si>
  <si>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</si>
  <si>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</si>
  <si>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</si>
  <si>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</si>
  <si>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</si>
  <si>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</si>
  <si>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</si>
  <si>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</si>
  <si>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</si>
  <si>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</si>
  <si>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</si>
  <si>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</si>
  <si>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</si>
  <si>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</si>
  <si>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</si>
  <si>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</si>
  <si>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</si>
  <si>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</si>
  <si>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</si>
  <si>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</si>
  <si>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</si>
  <si>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</si>
  <si>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</si>
  <si>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</si>
  <si>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</si>
  <si>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</si>
  <si>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</si>
  <si>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</si>
  <si>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</si>
  <si>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</si>
  <si>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</si>
  <si>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</si>
  <si>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</si>
  <si>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</si>
  <si>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</si>
  <si>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</si>
  <si>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</si>
  <si>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</si>
  <si>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</si>
  <si>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</si>
  <si>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</si>
  <si>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</si>
  <si>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</si>
  <si>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</si>
  <si>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</si>
  <si>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</si>
  <si>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</si>
  <si>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</si>
  <si>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</si>
  <si>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</si>
  <si>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</si>
  <si>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</si>
  <si>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</si>
  <si>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</si>
  <si>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</si>
  <si>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</si>
  <si>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</si>
  <si>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</si>
  <si>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</si>
  <si>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</si>
  <si>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</si>
  <si>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</si>
  <si>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</si>
  <si>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</si>
  <si>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</si>
  <si>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</si>
  <si>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</si>
  <si>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</si>
  <si>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</si>
  <si>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</si>
  <si>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</si>
  <si>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</si>
  <si>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</si>
  <si>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</si>
  <si>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</si>
  <si>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</si>
  <si>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</si>
  <si>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</si>
  <si>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</si>
  <si>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</si>
  <si>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</si>
  <si>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</si>
  <si>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</si>
  <si>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</si>
  <si>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</si>
  <si>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</si>
  <si>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</si>
  <si>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</si>
  <si>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</si>
  <si>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</si>
  <si>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</si>
  <si>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</si>
  <si>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</si>
  <si>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</si>
  <si>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</si>
  <si>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</si>
  <si>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</si>
  <si>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</si>
  <si>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</si>
  <si>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</si>
  <si>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</si>
  <si>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</si>
  <si>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</si>
  <si>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</si>
  <si>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</si>
  <si>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</si>
  <si>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</si>
  <si>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</si>
  <si>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</si>
  <si>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</si>
  <si>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</si>
  <si>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</si>
  <si>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</si>
  <si>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</si>
  <si>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</si>
  <si>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</si>
  <si>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</si>
  <si>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</si>
  <si>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</si>
  <si>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</si>
  <si>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</si>
  <si>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</si>
  <si>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</si>
  <si>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</si>
  <si>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</si>
  <si>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</si>
  <si>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</si>
  <si>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</si>
  <si>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</si>
  <si>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</si>
  <si>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</si>
  <si>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</si>
  <si>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</si>
  <si>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</si>
  <si>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</si>
  <si>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</si>
  <si>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</si>
  <si>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</si>
  <si>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</si>
  <si>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</si>
  <si>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</si>
  <si>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</si>
  <si>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</si>
  <si>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</si>
  <si>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</si>
  <si>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</si>
  <si>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</si>
  <si>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</si>
  <si>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</si>
  <si>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</si>
  <si>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</si>
  <si>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</si>
  <si>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</si>
  <si>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</si>
  <si>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</si>
  <si>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</si>
  <si>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</si>
  <si>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</si>
  <si>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</si>
  <si>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</si>
  <si>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</si>
  <si>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</si>
  <si>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</si>
  <si>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</si>
  <si>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</si>
  <si>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</si>
  <si>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</si>
  <si>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</si>
  <si>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</si>
  <si>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</si>
  <si>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</si>
  <si>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</si>
  <si>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</si>
  <si>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</si>
  <si>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</si>
  <si>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</si>
  <si>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</si>
  <si>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</si>
  <si>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</si>
  <si>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</si>
  <si>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</si>
  <si>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</si>
  <si>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</si>
  <si>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</si>
  <si>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</si>
  <si>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</si>
  <si>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</si>
  <si>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</si>
  <si>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</si>
  <si>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</si>
  <si>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</si>
  <si>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</si>
  <si>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</si>
  <si>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</si>
  <si>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</si>
  <si>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</si>
  <si>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</si>
  <si>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</si>
  <si>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</si>
  <si>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</si>
  <si>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</si>
  <si>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</si>
  <si>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</si>
  <si>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</si>
  <si>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</si>
  <si>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</si>
  <si>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</si>
  <si>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</si>
  <si>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</si>
  <si>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</si>
  <si>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</si>
  <si>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</si>
  <si>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</si>
  <si>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</si>
  <si>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</si>
  <si>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</si>
  <si>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</si>
  <si>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</si>
  <si>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</si>
  <si>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</si>
  <si>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</si>
  <si>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</si>
  <si>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</si>
  <si>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</si>
  <si>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</si>
  <si>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</si>
  <si>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</si>
  <si>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</si>
  <si>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</si>
  <si>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</si>
  <si>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</si>
  <si>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</si>
  <si>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</si>
  <si>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</si>
  <si>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</si>
  <si>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</si>
  <si>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</si>
  <si>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</si>
  <si>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</si>
  <si>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</si>
  <si>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</si>
  <si>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</si>
  <si>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</si>
  <si>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</si>
  <si>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</si>
  <si>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</si>
  <si>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</si>
  <si>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</si>
  <si>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</si>
  <si>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</si>
  <si>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</si>
  <si>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</si>
  <si>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</si>
  <si>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</si>
  <si>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</si>
  <si>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</si>
  <si>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</si>
  <si>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</si>
  <si>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</si>
  <si>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</si>
  <si>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</si>
  <si>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</si>
  <si>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</si>
  <si>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</si>
  <si>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</si>
  <si>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</si>
  <si>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</si>
  <si>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</si>
  <si>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</si>
  <si>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</si>
  <si>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</si>
  <si>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</si>
  <si>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</si>
  <si>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</si>
  <si>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</si>
  <si>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</si>
  <si>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</si>
  <si>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</si>
  <si>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</si>
  <si>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</si>
  <si>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</si>
  <si>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</si>
  <si>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</si>
  <si>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</si>
  <si>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</si>
  <si>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</si>
  <si>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</si>
  <si>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</si>
  <si>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</si>
  <si>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</si>
  <si>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</si>
  <si>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</si>
  <si>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</si>
  <si>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</si>
  <si>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</si>
  <si>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</si>
  <si>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</si>
  <si>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</si>
  <si>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</si>
  <si>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</si>
  <si>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</si>
  <si>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</si>
  <si>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</si>
  <si>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</si>
  <si>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</si>
  <si>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</si>
  <si>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</si>
  <si>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</si>
  <si>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</si>
  <si>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</si>
  <si>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</si>
  <si>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</si>
  <si>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</si>
  <si>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</si>
  <si>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</si>
  <si>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</si>
  <si>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</si>
  <si>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</si>
  <si>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</si>
  <si>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</si>
  <si>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</si>
  <si>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</si>
  <si>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</si>
  <si>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</si>
  <si>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</si>
  <si>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</si>
  <si>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</si>
  <si>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</si>
  <si>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</si>
  <si>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</si>
  <si>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</si>
  <si>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</si>
  <si>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</si>
  <si>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</si>
  <si>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</si>
  <si>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</si>
  <si>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</si>
  <si>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</si>
  <si>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</si>
  <si>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</si>
  <si>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</si>
  <si>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</si>
  <si>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</si>
  <si>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</si>
  <si>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</si>
  <si>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</si>
  <si>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</si>
  <si>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</si>
  <si>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</si>
  <si>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</si>
  <si>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</si>
  <si>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</si>
  <si>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</si>
  <si>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</si>
  <si>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</si>
  <si>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</si>
  <si>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</si>
  <si>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</si>
  <si>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</si>
  <si>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</si>
  <si>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</si>
  <si>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</si>
  <si>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</si>
  <si>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</si>
  <si>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</si>
  <si>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</si>
  <si>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</si>
  <si>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</si>
  <si>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</si>
  <si>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</si>
  <si>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</si>
  <si>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</si>
  <si>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</si>
  <si>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</si>
  <si>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</si>
  <si>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</si>
  <si>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</si>
  <si>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</si>
  <si>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</si>
  <si>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</si>
  <si>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</si>
  <si>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</si>
  <si>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</si>
  <si>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</si>
  <si>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</si>
  <si>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</si>
  <si>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</si>
  <si>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</si>
  <si>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</si>
  <si>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</si>
  <si>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</si>
  <si>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</si>
  <si>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</si>
  <si>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</si>
  <si>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</si>
  <si>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</si>
  <si>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</si>
  <si>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</si>
  <si>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</si>
  <si>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</si>
  <si>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</si>
  <si>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</si>
  <si>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</si>
  <si>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</si>
  <si>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</si>
  <si>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</si>
  <si>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</si>
  <si>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</si>
  <si>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</si>
  <si>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</si>
  <si>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</si>
  <si>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</si>
  <si>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</si>
  <si>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</si>
  <si>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</si>
  <si>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</si>
  <si>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</si>
  <si>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</si>
  <si>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</si>
  <si>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</si>
  <si>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</si>
  <si>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</si>
  <si>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</si>
  <si>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</si>
  <si>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</si>
  <si>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</si>
  <si>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</si>
  <si>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</si>
  <si>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</si>
  <si>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</si>
  <si>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</si>
  <si>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</si>
  <si>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</si>
  <si>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</si>
  <si>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</si>
  <si>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</si>
  <si>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</si>
  <si>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</si>
  <si>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</si>
  <si>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</si>
  <si>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</si>
  <si>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</si>
  <si>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</si>
  <si>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</si>
  <si>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</si>
  <si>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</si>
  <si>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</si>
  <si>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</si>
  <si>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</si>
  <si>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</si>
  <si>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</si>
  <si>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</si>
  <si>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</si>
  <si>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</si>
  <si>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</si>
  <si>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</si>
  <si>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</si>
  <si>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</si>
  <si>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</si>
  <si>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</si>
  <si>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</si>
  <si>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</si>
  <si>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</si>
  <si>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</si>
  <si>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</si>
  <si>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</si>
  <si>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</si>
  <si>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</si>
  <si>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</si>
  <si>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</si>
  <si>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</si>
  <si>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</si>
  <si>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</si>
  <si>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</si>
  <si>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</si>
  <si>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</si>
  <si>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</si>
  <si>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</si>
  <si>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</si>
  <si>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</si>
  <si>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</si>
  <si>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</si>
  <si>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</si>
  <si>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</si>
  <si>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</si>
  <si>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</si>
  <si>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</si>
  <si>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</si>
  <si>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</si>
  <si>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</si>
  <si>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</si>
  <si>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</si>
  <si>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</si>
  <si>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</si>
  <si>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</si>
  <si>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</si>
  <si>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</si>
  <si>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</si>
  <si>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</si>
  <si>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</si>
  <si>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</si>
  <si>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</si>
  <si>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</si>
  <si>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</si>
  <si>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</si>
  <si>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</si>
  <si>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</si>
  <si>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</si>
  <si>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</si>
  <si>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</si>
  <si>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</si>
  <si>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</si>
  <si>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</si>
  <si>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</si>
  <si>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</si>
  <si>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</si>
  <si>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</si>
  <si>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</si>
  <si>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</si>
  <si>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</si>
  <si>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</si>
  <si>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</si>
  <si>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</si>
  <si>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</si>
  <si>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</si>
  <si>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</si>
  <si>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</si>
  <si>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</si>
  <si>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</si>
  <si>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</si>
  <si>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</si>
  <si>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</si>
  <si>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</si>
  <si>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</si>
  <si>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</si>
  <si>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</si>
  <si>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</si>
  <si>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</si>
  <si>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</si>
  <si>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</si>
  <si>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</si>
  <si>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</si>
  <si>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</si>
  <si>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</si>
  <si>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</si>
  <si>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</si>
  <si>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</si>
  <si>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</si>
  <si>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</si>
  <si>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</si>
  <si>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</si>
  <si>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</si>
  <si>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</si>
  <si>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</si>
  <si>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</si>
  <si>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</si>
  <si>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</si>
  <si>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</si>
  <si>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</si>
  <si>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</si>
  <si>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</si>
  <si>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</si>
  <si>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</si>
  <si>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</si>
  <si>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</si>
  <si>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</si>
  <si>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</si>
  <si>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</si>
  <si>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</si>
  <si>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</si>
  <si>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</si>
  <si>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</si>
  <si>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</si>
  <si>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</si>
  <si>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</si>
  <si>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</si>
  <si>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</si>
  <si>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</si>
  <si>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</si>
  <si>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</si>
  <si>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</si>
  <si>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</si>
  <si>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</si>
  <si>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</si>
  <si>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</si>
  <si>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</si>
  <si>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</si>
  <si>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</si>
  <si>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</si>
  <si>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</si>
  <si>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</si>
  <si>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</si>
  <si>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</si>
  <si>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</si>
  <si>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</si>
  <si>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</si>
  <si>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</si>
  <si>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</si>
  <si>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</si>
  <si>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</si>
  <si>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</si>
  <si>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</si>
  <si>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</si>
  <si>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</si>
  <si>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</si>
  <si>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</si>
  <si>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</si>
  <si>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</si>
  <si>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</si>
  <si>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</si>
  <si>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</si>
  <si>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</si>
  <si>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</si>
  <si>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</si>
  <si>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</si>
  <si>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</si>
  <si>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</si>
  <si>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</si>
  <si>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</si>
  <si>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</si>
  <si>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</si>
  <si>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</si>
  <si>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</si>
  <si>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</si>
  <si>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</si>
  <si>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</si>
  <si>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</si>
  <si>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</si>
  <si>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</si>
  <si>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</si>
  <si>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</si>
  <si>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</si>
  <si>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</si>
  <si>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</si>
  <si>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</si>
  <si>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</si>
  <si>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</si>
  <si>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</si>
  <si>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</si>
  <si>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</si>
  <si>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</si>
  <si>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</si>
  <si>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</si>
  <si>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</si>
  <si>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</si>
  <si>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</si>
  <si>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</si>
  <si>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</si>
  <si>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</si>
  <si>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</si>
  <si>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</si>
  <si>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</si>
  <si>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</si>
  <si>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</si>
  <si>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</si>
  <si>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</si>
  <si>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</si>
  <si>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</si>
  <si>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</si>
  <si>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</si>
  <si>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</si>
  <si>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</si>
  <si>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</si>
  <si>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</si>
  <si>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</si>
  <si>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</si>
  <si>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</si>
  <si>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</si>
  <si>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</si>
  <si>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</si>
  <si>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</si>
  <si>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</si>
  <si>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</si>
  <si>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</si>
  <si>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</si>
  <si>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</si>
  <si>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</si>
  <si>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</si>
  <si>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</si>
  <si>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</si>
  <si>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</si>
  <si>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</si>
  <si>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</si>
  <si>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</si>
  <si>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</si>
  <si>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</si>
  <si>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</si>
  <si>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</si>
  <si>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</si>
  <si>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</si>
  <si>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</si>
  <si>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</si>
  <si>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</si>
  <si>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</si>
  <si>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</si>
  <si>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</si>
  <si>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</si>
  <si>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</si>
  <si>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</si>
  <si>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</si>
  <si>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</si>
  <si>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</si>
  <si>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</si>
  <si>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</si>
  <si>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</si>
  <si>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</si>
  <si>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</si>
  <si>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</si>
  <si>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</si>
  <si>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</si>
  <si>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</si>
  <si>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</si>
  <si>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</si>
  <si>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</si>
  <si>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</si>
  <si>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</si>
  <si>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</si>
  <si>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</si>
  <si>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</si>
  <si>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</si>
  <si>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</si>
  <si>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</si>
  <si>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</si>
  <si>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</si>
  <si>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</si>
  <si>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</si>
  <si>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</si>
  <si>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</si>
  <si>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</si>
  <si>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</si>
  <si>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</si>
  <si>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</si>
  <si>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</si>
  <si>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</si>
  <si>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</si>
  <si>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</si>
  <si>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</si>
  <si>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</si>
  <si>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</si>
  <si>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</si>
  <si>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</si>
  <si>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</si>
  <si>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</si>
  <si>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</si>
  <si>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</si>
  <si>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</si>
  <si>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</si>
  <si>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</si>
  <si>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</si>
  <si>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</si>
  <si>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</si>
  <si>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</si>
  <si>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</si>
  <si>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</si>
  <si>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</si>
  <si>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</si>
  <si>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</si>
  <si>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</si>
  <si>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</si>
  <si>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</si>
  <si>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</si>
  <si>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</si>
  <si>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</si>
  <si>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</si>
  <si>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</si>
  <si>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</si>
  <si>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</si>
  <si>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</si>
  <si>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</si>
  <si>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</si>
  <si>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</si>
  <si>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</si>
  <si>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</si>
  <si>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</si>
  <si>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</si>
  <si>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</si>
  <si>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</si>
  <si>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</si>
  <si>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</si>
  <si>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</si>
  <si>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</si>
  <si>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</si>
  <si>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</si>
  <si>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</si>
  <si>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</si>
  <si>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</si>
  <si>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</si>
  <si>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</si>
  <si>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</si>
  <si>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</si>
  <si>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</si>
  <si>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</si>
  <si>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</si>
  <si>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</si>
  <si>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</si>
  <si>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</si>
  <si>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</si>
  <si>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</si>
  <si>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</si>
  <si>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</si>
  <si>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</si>
  <si>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</si>
  <si>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</si>
  <si>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</si>
  <si>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</si>
  <si>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</si>
  <si>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</si>
  <si>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</si>
  <si>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</si>
  <si>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</si>
  <si>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</si>
  <si>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</si>
  <si>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</si>
  <si>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</si>
  <si>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</si>
  <si>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</si>
  <si>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</si>
  <si>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</si>
  <si>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</si>
  <si>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</si>
  <si>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</si>
  <si>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</si>
  <si>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</si>
  <si>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</si>
  <si>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</si>
  <si>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</si>
  <si>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</si>
  <si>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</si>
  <si>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</si>
  <si>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</si>
  <si>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</si>
  <si>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</si>
  <si>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</si>
  <si>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</si>
  <si>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</si>
  <si>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</si>
  <si>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</si>
  <si>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</si>
  <si>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</si>
  <si>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</si>
  <si>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</si>
  <si>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</si>
  <si>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</si>
  <si>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</si>
  <si>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</si>
  <si>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</si>
  <si>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</si>
  <si>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</si>
  <si>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</si>
  <si>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</si>
  <si>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</si>
  <si>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</si>
  <si>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</si>
  <si>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</si>
  <si>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</si>
  <si>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</si>
  <si>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</si>
  <si>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</si>
  <si>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</si>
  <si>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</si>
  <si>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</si>
  <si>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</si>
  <si>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</si>
  <si>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</si>
  <si>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</si>
  <si>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</si>
  <si>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</si>
  <si>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</si>
  <si>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</si>
  <si>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</si>
  <si>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</si>
  <si>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</si>
  <si>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</si>
  <si>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</si>
  <si>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</si>
  <si>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</si>
  <si>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</si>
  <si>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</si>
  <si>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</si>
  <si>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</si>
  <si>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</si>
  <si>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</si>
  <si>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</si>
  <si>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</si>
  <si>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</si>
  <si>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</si>
  <si>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</si>
  <si>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</si>
  <si>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</si>
  <si>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</si>
  <si>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</si>
  <si>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</si>
  <si>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</si>
  <si>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</si>
  <si>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</si>
  <si>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</si>
  <si>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</si>
  <si>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</si>
  <si>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</si>
  <si>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</si>
  <si>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</si>
  <si>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</si>
  <si>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</si>
  <si>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</si>
  <si>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</si>
  <si>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</si>
  <si>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</si>
  <si>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</si>
  <si>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</si>
  <si>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</si>
  <si>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</si>
  <si>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</si>
  <si>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</si>
  <si>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</si>
  <si>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</si>
  <si>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</si>
  <si>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</si>
  <si>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</si>
  <si>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</si>
  <si>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</si>
  <si>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</si>
  <si>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</si>
  <si>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</si>
  <si>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</si>
  <si>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</si>
  <si>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</si>
  <si>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</si>
  <si>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</si>
  <si>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</si>
  <si>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</si>
  <si>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</si>
  <si>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</si>
  <si>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</si>
  <si>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</si>
  <si>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</si>
  <si>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</si>
  <si>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</si>
  <si>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</si>
  <si>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</si>
  <si>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</si>
  <si>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</si>
  <si>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</si>
  <si>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</si>
  <si>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</si>
  <si>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</si>
  <si>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</si>
  <si>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</si>
  <si>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</si>
  <si>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</si>
  <si>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</si>
  <si>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</si>
  <si>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</si>
  <si>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</si>
  <si>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</si>
  <si>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</si>
  <si>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</si>
  <si>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</si>
  <si>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</si>
  <si>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</si>
  <si>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</si>
  <si>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</si>
  <si>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</si>
  <si>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</si>
  <si>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</si>
  <si>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</si>
  <si>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</si>
  <si>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</si>
  <si>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</si>
  <si>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</si>
  <si>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</si>
  <si>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</si>
  <si>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</si>
  <si>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</si>
  <si>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</si>
  <si>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</si>
  <si>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</si>
  <si>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</si>
  <si>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</si>
  <si>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</si>
  <si>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</si>
  <si>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</si>
  <si>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</si>
  <si>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</si>
  <si>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</si>
  <si>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</si>
  <si>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</si>
  <si>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</si>
  <si>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</si>
  <si>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</si>
  <si>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</si>
  <si>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</si>
  <si>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</si>
  <si>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</si>
  <si>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</si>
  <si>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</si>
  <si>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</si>
  <si>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</si>
  <si>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</si>
  <si>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</si>
  <si>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</si>
  <si>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</si>
  <si>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</si>
  <si>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</si>
  <si>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</si>
  <si>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</si>
  <si>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</si>
  <si>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</si>
  <si>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</si>
  <si>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</si>
  <si>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</si>
  <si>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</si>
  <si>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</si>
  <si>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</si>
  <si>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</si>
  <si>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</si>
  <si>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</si>
  <si>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</si>
  <si>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</si>
  <si>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</si>
  <si>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</si>
  <si>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</si>
  <si>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</si>
  <si>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</si>
  <si>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</si>
  <si>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</si>
  <si>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</si>
  <si>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</si>
  <si>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</si>
  <si>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</si>
  <si>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</si>
  <si>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</si>
  <si>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</si>
  <si>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</si>
  <si>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</si>
  <si>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</si>
  <si>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</si>
  <si>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</si>
  <si>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</si>
  <si>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</si>
  <si>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</si>
  <si>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</si>
  <si>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</si>
  <si>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</si>
  <si>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</si>
  <si>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</si>
  <si>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</si>
  <si>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</si>
  <si>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</si>
  <si>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</si>
  <si>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</si>
  <si>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</si>
  <si>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</si>
  <si>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</si>
  <si>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</si>
  <si>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</si>
  <si>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</si>
  <si>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</si>
  <si>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</si>
  <si>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</si>
  <si>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</si>
  <si>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</si>
  <si>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</si>
  <si>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</si>
  <si>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</si>
  <si>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</si>
  <si>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</si>
  <si>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</si>
  <si>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</si>
  <si>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</si>
  <si>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</si>
  <si>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</si>
  <si>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</si>
  <si>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</si>
  <si>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</si>
  <si>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</si>
  <si>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</si>
  <si>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</si>
  <si>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</si>
  <si>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</si>
  <si>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</si>
  <si>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</si>
  <si>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</si>
  <si>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</si>
  <si>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</si>
  <si>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</si>
  <si>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</si>
  <si>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</si>
  <si>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</si>
  <si>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</si>
  <si>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</si>
  <si>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</si>
  <si>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</si>
  <si>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</si>
  <si>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</si>
  <si>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</si>
  <si>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</si>
  <si>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</si>
  <si>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</si>
  <si>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</si>
  <si>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</si>
  <si>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</si>
  <si>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</si>
  <si>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</si>
  <si>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</si>
  <si>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</si>
  <si>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</si>
  <si>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</si>
  <si>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</si>
  <si>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</si>
  <si>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</si>
  <si>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</si>
  <si>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</si>
  <si>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</si>
  <si>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</si>
  <si>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</si>
  <si>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</si>
  <si>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</si>
  <si>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</si>
  <si>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</si>
  <si>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</si>
  <si>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</si>
  <si>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</si>
  <si>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</si>
  <si>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</si>
  <si>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</si>
  <si>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</si>
  <si>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</si>
  <si>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</si>
  <si>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</si>
  <si>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</si>
  <si>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</si>
  <si>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</si>
  <si>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</si>
  <si>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</si>
  <si>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</si>
  <si>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</si>
  <si>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</si>
  <si>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</si>
  <si>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</si>
  <si>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</si>
  <si>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</si>
  <si>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</si>
  <si>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</si>
  <si>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</si>
  <si>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</si>
  <si>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</si>
  <si>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</si>
  <si>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</si>
  <si>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</si>
  <si>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</si>
  <si>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</si>
  <si>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</si>
  <si>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</si>
  <si>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</si>
  <si>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</si>
  <si>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</si>
  <si>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</si>
  <si>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</si>
  <si>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</si>
  <si>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</si>
  <si>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</si>
  <si>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</si>
  <si>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</si>
  <si>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</si>
  <si>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</si>
  <si>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</si>
  <si>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</si>
  <si>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</si>
  <si>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</si>
  <si>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</si>
  <si>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</si>
  <si>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</si>
  <si>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</si>
  <si>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</si>
  <si>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</si>
  <si>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</si>
  <si>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</si>
  <si>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</si>
  <si>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</si>
  <si>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</si>
  <si>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</si>
  <si>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</si>
  <si>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</si>
  <si>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</si>
  <si>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</si>
  <si>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</si>
  <si>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</si>
  <si>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</si>
  <si>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</si>
  <si>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</si>
  <si>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</si>
  <si>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</si>
  <si>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</si>
  <si>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</si>
  <si>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</si>
  <si>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</si>
  <si>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</si>
  <si>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</si>
  <si>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</si>
  <si>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</si>
  <si>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</si>
  <si>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</si>
  <si>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</si>
  <si>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</si>
  <si>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</si>
  <si>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</si>
  <si>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</si>
  <si>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</si>
  <si>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</si>
  <si>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</si>
  <si>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</si>
  <si>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</si>
  <si>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</si>
  <si>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</si>
  <si>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</si>
  <si>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</si>
  <si>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</si>
  <si>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</si>
  <si>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</si>
  <si>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</si>
  <si>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</si>
  <si>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</si>
  <si>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</si>
  <si>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</si>
  <si>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</si>
  <si>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</si>
  <si>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</si>
  <si>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</si>
  <si>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</si>
  <si>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</si>
  <si>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</si>
  <si>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</si>
  <si>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</si>
  <si>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</si>
  <si>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</si>
  <si>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</si>
  <si>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</si>
  <si>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</si>
  <si>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</si>
  <si>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</si>
  <si>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</si>
  <si>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</si>
  <si>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</si>
  <si>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</si>
  <si>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</si>
  <si>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</si>
  <si>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</si>
  <si>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</si>
  <si>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</si>
  <si>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</si>
  <si>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</si>
  <si>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</si>
  <si>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</si>
  <si>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</si>
  <si>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</si>
  <si>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</si>
  <si>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</si>
  <si>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</si>
  <si>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</si>
  <si>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</si>
  <si>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</si>
  <si>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</si>
  <si>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</si>
  <si>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</si>
  <si>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</si>
  <si>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</si>
  <si>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</si>
  <si>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</si>
  <si>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</si>
  <si>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</si>
  <si>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</si>
  <si>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</si>
  <si>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</si>
  <si>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</si>
  <si>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</si>
  <si>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</si>
  <si>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</si>
  <si>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</si>
  <si>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</si>
  <si>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</si>
  <si>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</si>
  <si>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</si>
  <si>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</si>
  <si>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</si>
  <si>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</si>
  <si>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</si>
  <si>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</si>
  <si>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</si>
  <si>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</si>
  <si>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</si>
  <si>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</si>
  <si>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</si>
  <si>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</si>
  <si>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</si>
  <si>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</si>
  <si>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</si>
  <si>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</si>
  <si>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</si>
  <si>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</si>
  <si>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</si>
  <si>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</si>
  <si>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</si>
  <si>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</si>
  <si>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</si>
  <si>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</si>
  <si>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</si>
  <si>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</si>
  <si>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</si>
  <si>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</si>
  <si>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</si>
  <si>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</si>
  <si>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</si>
  <si>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</si>
  <si>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</si>
  <si>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</si>
  <si>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</si>
  <si>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</si>
  <si>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</si>
  <si>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</si>
  <si>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</si>
  <si>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</si>
  <si>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</si>
  <si>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</si>
  <si>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</si>
  <si>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</si>
  <si>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</si>
  <si>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</si>
  <si>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</si>
  <si>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</si>
  <si>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</si>
  <si>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</si>
  <si>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</si>
  <si>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</si>
  <si>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</si>
  <si>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</si>
  <si>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</si>
  <si>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</si>
  <si>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</si>
  <si>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</si>
  <si>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</si>
  <si>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</si>
  <si>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</si>
  <si>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</si>
  <si>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</si>
  <si>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</si>
  <si>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</si>
  <si>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</si>
  <si>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</si>
  <si>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</si>
  <si>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</si>
  <si>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</si>
  <si>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</si>
  <si>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</si>
  <si>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</si>
  <si>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</si>
  <si>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</si>
  <si>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</si>
  <si>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</si>
  <si>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</si>
  <si>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</si>
  <si>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</si>
  <si>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</si>
  <si>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</si>
  <si>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</si>
  <si>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</si>
  <si>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</si>
  <si>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</si>
  <si>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</si>
  <si>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</si>
  <si>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</si>
  <si>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</si>
  <si>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</si>
  <si>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</si>
  <si>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</si>
  <si>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</si>
  <si>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</si>
  <si>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</si>
  <si>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</si>
  <si>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</si>
  <si>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</si>
  <si>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</si>
  <si>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</si>
  <si>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</si>
  <si>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</si>
  <si>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</si>
  <si>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</si>
  <si>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</si>
  <si>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</si>
  <si>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</si>
  <si>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</si>
  <si>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</si>
  <si>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</si>
  <si>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</si>
  <si>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</si>
  <si>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</si>
  <si>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</si>
  <si>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</si>
  <si>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</si>
  <si>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</si>
  <si>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</si>
  <si>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</si>
  <si>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</si>
  <si>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</si>
  <si>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</si>
  <si>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</si>
  <si>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</si>
  <si>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</si>
  <si>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</si>
  <si>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</si>
  <si>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</si>
  <si>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</si>
  <si>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</si>
  <si>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</si>
  <si>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</si>
  <si>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</si>
  <si>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</si>
  <si>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</si>
  <si>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</si>
  <si>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</si>
  <si>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</si>
  <si>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</si>
  <si>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</si>
  <si>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</si>
  <si>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</si>
  <si>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</si>
  <si>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</si>
  <si>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</si>
  <si>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</si>
  <si>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</si>
  <si>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</si>
  <si>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</si>
  <si>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</si>
  <si>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</si>
  <si>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</si>
  <si>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</si>
  <si>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</si>
  <si>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</si>
  <si>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</si>
  <si>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</si>
  <si>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</si>
  <si>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</si>
  <si>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</si>
  <si>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</si>
  <si>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</si>
  <si>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</si>
  <si>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</si>
  <si>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</si>
  <si>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</si>
  <si>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</si>
  <si>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</si>
  <si>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</si>
  <si>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</si>
  <si>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</si>
  <si>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</si>
  <si>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</si>
  <si>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</si>
  <si>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</si>
  <si>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</si>
  <si>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</si>
  <si>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</si>
  <si>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</si>
  <si>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</si>
  <si>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</si>
  <si>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</si>
  <si>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</si>
  <si>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</si>
  <si>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</si>
  <si>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</si>
  <si>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</si>
  <si>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</si>
  <si>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</si>
  <si>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</si>
  <si>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</si>
  <si>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</si>
  <si>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</si>
  <si>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</si>
  <si>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</si>
  <si>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</si>
  <si>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</si>
  <si>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</si>
  <si>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</si>
  <si>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</si>
  <si>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</si>
  <si>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</si>
  <si>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</si>
  <si>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</si>
  <si>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</si>
  <si>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</si>
  <si>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</si>
  <si>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</si>
  <si>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</si>
  <si>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</si>
  <si>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</si>
  <si>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</si>
  <si>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</si>
  <si>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</si>
  <si>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</si>
  <si>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</si>
  <si>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</si>
  <si>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</si>
  <si>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</si>
  <si>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</si>
  <si>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</si>
  <si>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</si>
  <si>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</si>
  <si>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</si>
  <si>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</si>
  <si>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</si>
  <si>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</si>
  <si>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</si>
  <si>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</si>
  <si>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</si>
  <si>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</si>
  <si>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</si>
  <si>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</si>
  <si>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</si>
  <si>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</si>
  <si>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</si>
  <si>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</si>
  <si>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</si>
  <si>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</si>
  <si>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</si>
  <si>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</si>
  <si>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</si>
  <si>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</si>
  <si>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</si>
  <si>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</si>
  <si>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</si>
  <si>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</si>
  <si>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</si>
  <si>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</si>
  <si>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</si>
  <si>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</si>
  <si>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</si>
  <si>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</si>
  <si>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</si>
  <si>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</si>
  <si>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</si>
  <si>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</si>
  <si>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</si>
  <si>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</si>
  <si>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</si>
  <si>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</si>
  <si>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</si>
  <si>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</si>
  <si>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</si>
  <si>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</si>
  <si>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</si>
  <si>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</si>
  <si>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</si>
  <si>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</si>
  <si>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</si>
  <si>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</si>
  <si>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</si>
  <si>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</si>
  <si>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</si>
  <si>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</si>
  <si>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</si>
  <si>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</si>
  <si>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</si>
  <si>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</si>
  <si>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</si>
  <si>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</si>
  <si>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</si>
  <si>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</si>
  <si>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</si>
  <si>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</si>
  <si>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</si>
  <si>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</si>
  <si>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</si>
  <si>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</si>
  <si>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</si>
  <si>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</si>
  <si>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</si>
  <si>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</si>
  <si>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</si>
  <si>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</si>
  <si>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</si>
  <si>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</si>
  <si>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</si>
  <si>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</si>
  <si>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</si>
  <si>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</si>
  <si>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</si>
  <si>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</si>
  <si>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</si>
  <si>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</si>
  <si>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</si>
  <si>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</si>
  <si>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</si>
  <si>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</si>
  <si>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</si>
  <si>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</si>
  <si>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</si>
  <si>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</si>
  <si>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</si>
  <si>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</si>
  <si>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</si>
  <si>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</si>
  <si>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</si>
  <si>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</si>
  <si>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</si>
  <si>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</si>
  <si>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</si>
  <si>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</si>
  <si>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</si>
  <si>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</si>
  <si>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</si>
  <si>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</si>
  <si>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</si>
  <si>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</si>
  <si>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</si>
  <si>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</si>
  <si>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</si>
  <si>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</si>
  <si>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</si>
  <si>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</si>
  <si>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</si>
  <si>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</si>
  <si>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</si>
  <si>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</si>
  <si>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</si>
  <si>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</si>
  <si>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</si>
  <si>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</si>
  <si>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</si>
  <si>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</si>
  <si>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</si>
  <si>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</si>
  <si>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</si>
  <si>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</si>
  <si>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</si>
  <si>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</si>
  <si>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</si>
  <si>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</si>
  <si>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</si>
  <si>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</si>
  <si>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</si>
  <si>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</si>
  <si>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</si>
  <si>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</si>
  <si>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</si>
  <si>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</si>
  <si>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</si>
  <si>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</si>
  <si>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</si>
  <si>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</si>
  <si>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</si>
  <si>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</si>
  <si>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</si>
  <si>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</si>
  <si>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</si>
  <si>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</si>
  <si>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</si>
  <si>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</si>
  <si>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</si>
  <si>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</si>
  <si>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</si>
  <si>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</si>
  <si>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</si>
  <si>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</si>
  <si>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</si>
  <si>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</si>
  <si>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</si>
  <si>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</si>
  <si>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</si>
  <si>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</si>
  <si>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</si>
  <si>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</si>
  <si>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</si>
  <si>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</si>
  <si>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</si>
  <si>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</si>
  <si>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</si>
  <si>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</si>
  <si>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</si>
  <si>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</si>
  <si>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</si>
  <si>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</si>
  <si>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</si>
  <si>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</si>
  <si>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</si>
  <si>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</si>
  <si>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</si>
  <si>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</si>
  <si>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</si>
  <si>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</si>
  <si>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</si>
  <si>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</si>
  <si>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</si>
  <si>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</si>
  <si>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</si>
  <si>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</si>
  <si>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</si>
  <si>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</si>
  <si>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</si>
  <si>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</si>
  <si>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</si>
  <si>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</si>
  <si>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</si>
  <si>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</si>
  <si>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</si>
  <si>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</si>
  <si>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</si>
  <si>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</si>
  <si>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</si>
  <si>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</si>
  <si>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</si>
  <si>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</si>
  <si>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</si>
  <si>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</si>
  <si>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</si>
  <si>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</si>
  <si>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</si>
  <si>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</si>
  <si>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</si>
  <si>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</si>
  <si>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</si>
  <si>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</si>
  <si>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</si>
  <si>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</si>
  <si>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</si>
  <si>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</si>
  <si>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</si>
  <si>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</si>
  <si>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</si>
  <si>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</si>
  <si>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</si>
  <si>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</si>
  <si>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</si>
  <si>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</si>
  <si>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</si>
  <si>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</si>
  <si>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</si>
  <si>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</si>
  <si>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</si>
  <si>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</si>
  <si>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</si>
  <si>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</si>
  <si>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</si>
  <si>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</si>
  <si>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</si>
  <si>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</si>
  <si>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</si>
  <si>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</si>
  <si>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</si>
  <si>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</si>
  <si>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</si>
  <si>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</si>
  <si>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</si>
  <si>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</si>
  <si>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</si>
  <si>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</si>
  <si>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</si>
  <si>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</si>
  <si>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</si>
  <si>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</si>
  <si>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</si>
  <si>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</si>
  <si>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</si>
  <si>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</si>
  <si>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</si>
  <si>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</si>
  <si>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</si>
  <si>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</si>
  <si>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</si>
  <si>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</si>
  <si>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</si>
  <si>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</si>
  <si>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</si>
  <si>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</si>
  <si>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</si>
  <si>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</si>
  <si>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</si>
  <si>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</si>
  <si>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</si>
  <si>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</si>
  <si>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</si>
  <si>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</si>
  <si>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</si>
  <si>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</si>
  <si>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</si>
  <si>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</si>
  <si>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</si>
  <si>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</si>
  <si>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</si>
  <si>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</si>
  <si>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</si>
  <si>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</si>
  <si>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</si>
  <si>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</si>
  <si>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</si>
  <si>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</si>
  <si>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</si>
  <si>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</si>
  <si>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</si>
  <si>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</si>
  <si>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</si>
  <si>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</si>
  <si>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</si>
  <si>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</si>
  <si>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</si>
  <si>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</si>
  <si>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</si>
  <si>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</si>
  <si>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</si>
  <si>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</si>
  <si>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</si>
  <si>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</si>
  <si>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</si>
  <si>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</si>
  <si>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</si>
  <si>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</si>
  <si>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</si>
  <si>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</si>
  <si>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</si>
  <si>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</si>
  <si>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</si>
  <si>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</si>
  <si>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</si>
  <si>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</si>
  <si>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</si>
  <si>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</si>
  <si>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</si>
  <si>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</si>
  <si>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</si>
  <si>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</si>
  <si>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</si>
  <si>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</si>
  <si>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</si>
  <si>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</si>
  <si>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</si>
  <si>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</si>
  <si>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</si>
  <si>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</si>
  <si>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</si>
  <si>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</si>
  <si>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</si>
  <si>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</si>
  <si>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</si>
  <si>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</si>
  <si>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</si>
  <si>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</si>
  <si>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</si>
  <si>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</si>
  <si>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</si>
  <si>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</si>
  <si>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</si>
  <si>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</si>
  <si>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</si>
  <si>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</si>
  <si>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</si>
  <si>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</si>
  <si>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</si>
  <si>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</si>
  <si>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</si>
  <si>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</si>
  <si>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</si>
  <si>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</si>
  <si>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</si>
  <si>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</si>
  <si>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</si>
  <si>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</si>
  <si>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</si>
  <si>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</si>
  <si>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</si>
  <si>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</si>
  <si>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</si>
  <si>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</si>
  <si>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</si>
  <si>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</si>
  <si>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</si>
  <si>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</si>
  <si>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</si>
  <si>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</si>
  <si>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</si>
  <si>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</si>
  <si>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</si>
  <si>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</si>
  <si>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</si>
  <si>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</si>
  <si>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</si>
  <si>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</si>
  <si>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</si>
  <si>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</si>
  <si>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</si>
  <si>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</si>
  <si>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</si>
  <si>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</si>
  <si>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</si>
  <si>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</si>
  <si>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</si>
  <si>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</si>
  <si>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</si>
  <si>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</si>
  <si>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</si>
  <si>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</si>
  <si>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</si>
  <si>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</si>
  <si>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</si>
  <si>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</si>
  <si>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</si>
  <si>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</si>
  <si>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</si>
  <si>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</si>
  <si>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</si>
  <si>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</si>
  <si>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</si>
  <si>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</si>
  <si>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</si>
  <si>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</si>
  <si>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</si>
  <si>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</si>
  <si>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</si>
  <si>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</si>
  <si>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</si>
  <si>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</si>
  <si>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</si>
  <si>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</si>
  <si>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</si>
  <si>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</si>
  <si>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</si>
  <si>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</si>
  <si>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</si>
  <si>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</si>
  <si>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</si>
  <si>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</si>
  <si>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</si>
  <si>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</si>
  <si>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</si>
  <si>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</si>
  <si>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</si>
  <si>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</si>
  <si>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</si>
  <si>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</si>
  <si>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</si>
  <si>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</si>
  <si>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</si>
  <si>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</si>
  <si>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</si>
  <si>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</si>
  <si>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</si>
  <si>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</si>
  <si>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</si>
  <si>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</si>
  <si>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</si>
  <si>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</si>
  <si>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</si>
  <si>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</si>
  <si>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</si>
  <si>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</si>
  <si>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</si>
  <si>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</si>
  <si>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</si>
  <si>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</si>
  <si>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</si>
  <si>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</si>
  <si>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</si>
  <si>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</si>
  <si>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</si>
  <si>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</si>
  <si>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</si>
  <si>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</si>
  <si>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</si>
  <si>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</si>
  <si>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</si>
  <si>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</si>
  <si>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</si>
  <si>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</si>
  <si>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</si>
  <si>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</si>
  <si>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</si>
  <si>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</si>
  <si>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</si>
  <si>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</si>
  <si>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</si>
  <si>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</si>
  <si>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</si>
  <si>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</si>
  <si>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</si>
  <si>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</si>
  <si>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</si>
  <si>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</si>
  <si>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</si>
  <si>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</si>
  <si>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</si>
  <si>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</si>
  <si>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</si>
  <si>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</si>
  <si>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</si>
  <si>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</si>
  <si>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</si>
  <si>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</si>
  <si>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</si>
  <si>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</si>
  <si>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</si>
  <si>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</si>
  <si>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</si>
  <si>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</si>
  <si>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</si>
  <si>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</si>
  <si>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</si>
  <si>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</si>
  <si>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</si>
  <si>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</si>
  <si>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</si>
  <si>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</si>
  <si>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</si>
  <si>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</si>
  <si>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</si>
  <si>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</si>
  <si>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</si>
  <si>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</si>
  <si>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</si>
  <si>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</si>
  <si>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</si>
  <si>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</si>
  <si>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</si>
  <si>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</si>
  <si>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</si>
  <si>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</si>
  <si>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</si>
  <si>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</si>
  <si>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</si>
  <si>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</si>
  <si>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</si>
  <si>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</si>
  <si>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</si>
  <si>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</si>
  <si>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</si>
  <si>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</si>
  <si>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</si>
  <si>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</si>
  <si>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</si>
  <si>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</si>
  <si>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</si>
  <si>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</si>
  <si>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</si>
  <si>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</si>
  <si>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</si>
  <si>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</si>
  <si>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</si>
  <si>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</si>
  <si>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</si>
  <si>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</si>
  <si>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</si>
  <si>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</si>
  <si>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</si>
  <si>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</si>
  <si>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</si>
  <si>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</si>
  <si>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</si>
  <si>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</si>
  <si>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</si>
  <si>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</si>
  <si>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</si>
  <si>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</si>
  <si>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</si>
  <si>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</si>
  <si>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</si>
  <si>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</si>
  <si>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</si>
  <si>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</si>
  <si>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</si>
  <si>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</si>
  <si>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</si>
  <si>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</si>
  <si>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</si>
  <si>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</si>
  <si>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</si>
  <si>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</si>
  <si>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</si>
  <si>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</si>
  <si>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</si>
  <si>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</si>
  <si>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</si>
  <si>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</si>
  <si>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</si>
  <si>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</si>
  <si>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</si>
  <si>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</si>
  <si>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</si>
  <si>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</si>
  <si>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</si>
  <si>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</si>
  <si>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</si>
  <si>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</si>
  <si>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</si>
  <si>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</si>
  <si>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</si>
  <si>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</si>
  <si>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</si>
  <si>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</si>
  <si>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</si>
  <si>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</si>
  <si>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</si>
  <si>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</si>
  <si>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</si>
  <si>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</si>
  <si>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</si>
  <si>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</si>
  <si>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</si>
  <si>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</si>
  <si>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</si>
  <si>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</si>
  <si>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</si>
  <si>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</si>
  <si>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</si>
  <si>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</si>
  <si>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</si>
  <si>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</si>
  <si>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</si>
  <si>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</si>
  <si>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</si>
  <si>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</si>
  <si>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</si>
  <si>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</si>
  <si>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</si>
  <si>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</si>
  <si>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</si>
  <si>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</si>
  <si>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</si>
  <si>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</si>
  <si>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</si>
  <si>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</si>
  <si>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</si>
  <si>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</si>
  <si>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</si>
  <si>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</si>
  <si>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</si>
  <si>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</si>
  <si>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</si>
  <si>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</si>
  <si>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</si>
  <si>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</si>
  <si>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</si>
  <si>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</si>
  <si>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</si>
  <si>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</si>
  <si>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</si>
  <si>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</si>
  <si>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</si>
  <si>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</si>
  <si>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</si>
  <si>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</si>
  <si>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</si>
  <si>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</si>
  <si>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</si>
  <si>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</si>
  <si>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</si>
  <si>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</si>
  <si>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</si>
  <si>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</si>
  <si>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</si>
  <si>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</si>
  <si>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</si>
  <si>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</si>
  <si>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</si>
  <si>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</si>
  <si>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</si>
  <si>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</si>
  <si>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</si>
  <si>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</si>
  <si>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</si>
  <si>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</si>
  <si>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</si>
  <si>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</si>
  <si>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</si>
  <si>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</si>
  <si>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</si>
  <si>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</si>
  <si>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</si>
  <si>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</si>
  <si>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</si>
  <si>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</si>
  <si>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</si>
  <si>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</si>
  <si>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</si>
  <si>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</si>
  <si>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</si>
  <si>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</si>
  <si>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</si>
  <si>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</si>
  <si>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</si>
  <si>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</si>
  <si>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</si>
  <si>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</si>
  <si>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</si>
  <si>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</si>
  <si>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</si>
  <si>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</si>
  <si>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</si>
  <si>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</si>
  <si>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</si>
  <si>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</si>
  <si>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</si>
  <si>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</si>
  <si>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</si>
  <si>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</si>
  <si>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</si>
  <si>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</si>
  <si>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</si>
  <si>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</si>
  <si>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</si>
  <si>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</si>
  <si>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</si>
  <si>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</si>
  <si>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</si>
  <si>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</si>
  <si>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</si>
  <si>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</si>
  <si>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</si>
  <si>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</si>
  <si>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</si>
  <si>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</si>
  <si>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</si>
  <si>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</si>
  <si>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</si>
  <si>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</si>
  <si>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</si>
  <si>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</si>
  <si>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</si>
  <si>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</si>
  <si>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</si>
  <si>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</si>
  <si>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</si>
  <si>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</si>
  <si>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</si>
  <si>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</si>
  <si>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</si>
  <si>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</si>
  <si>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</si>
  <si>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</si>
  <si>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</si>
  <si>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</si>
  <si>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</si>
  <si>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</si>
  <si>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</si>
  <si>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</si>
  <si>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</si>
  <si>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</si>
  <si>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</si>
  <si>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</si>
  <si>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</si>
  <si>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</si>
  <si>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</si>
  <si>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</si>
  <si>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</si>
  <si>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</si>
  <si>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</si>
  <si>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</si>
  <si>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</si>
  <si>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</si>
  <si>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</si>
  <si>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</si>
  <si>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</si>
  <si>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</si>
  <si>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</si>
  <si>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</si>
  <si>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</si>
  <si>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</si>
  <si>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</si>
  <si>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</si>
  <si>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</si>
  <si>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</si>
  <si>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</si>
  <si>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</si>
  <si>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</si>
  <si>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</si>
  <si>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</si>
  <si>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</si>
  <si>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</si>
  <si>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</si>
  <si>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</si>
  <si>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</si>
  <si>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</si>
  <si>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</si>
  <si>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</si>
  <si>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</si>
  <si>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</si>
  <si>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</si>
  <si>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</si>
  <si>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</si>
  <si>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</si>
  <si>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</si>
  <si>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</si>
  <si>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</si>
  <si>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</si>
  <si>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</si>
  <si>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</si>
  <si>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</si>
  <si>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</si>
  <si>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</si>
  <si>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</si>
  <si>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</si>
  <si>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</si>
  <si>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</si>
  <si>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</si>
  <si>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</si>
  <si>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</si>
  <si>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</si>
  <si>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</si>
  <si>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</si>
  <si>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</si>
  <si>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</si>
  <si>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</si>
  <si>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</si>
  <si>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</si>
  <si>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</si>
  <si>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</si>
  <si>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</si>
  <si>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</si>
  <si>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</si>
  <si>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</si>
  <si>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</si>
  <si>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</si>
  <si>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</si>
  <si>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</si>
  <si>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</si>
  <si>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</si>
  <si>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</si>
  <si>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</si>
  <si>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</si>
  <si>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</si>
  <si>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</si>
  <si>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</si>
  <si>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</si>
  <si>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</si>
  <si>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</si>
  <si>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</si>
  <si>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</si>
  <si>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</si>
  <si>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</si>
  <si>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</si>
  <si>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</si>
  <si>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</si>
  <si>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</si>
  <si>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</si>
  <si>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</si>
  <si>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</si>
  <si>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</si>
  <si>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</si>
  <si>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</si>
  <si>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</si>
  <si>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</si>
  <si>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</si>
  <si>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</si>
  <si>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</si>
  <si>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</si>
  <si>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</si>
  <si>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</si>
  <si>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</si>
  <si>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</si>
  <si>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</si>
  <si>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</si>
  <si>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</si>
  <si>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</si>
  <si>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</si>
  <si>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</si>
  <si>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</si>
  <si>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</si>
  <si>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</si>
  <si>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</si>
  <si>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</si>
  <si>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</si>
  <si>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</si>
  <si>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</si>
  <si>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</si>
  <si>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</si>
  <si>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</si>
  <si>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</si>
  <si>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</si>
  <si>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</si>
  <si>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</si>
  <si>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</si>
  <si>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</si>
  <si>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</si>
  <si>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</si>
  <si>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</si>
  <si>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</si>
  <si>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</si>
  <si>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</si>
  <si>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</si>
  <si>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</si>
  <si>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</si>
  <si>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</si>
  <si>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</si>
  <si>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</si>
  <si>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</si>
  <si>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</si>
  <si>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</si>
  <si>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</si>
  <si>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</si>
  <si>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</si>
  <si>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</si>
  <si>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</si>
  <si>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</si>
  <si>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</si>
  <si>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</si>
  <si>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</si>
  <si>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</si>
  <si>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</si>
  <si>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</si>
  <si>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</si>
  <si>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</si>
  <si>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</si>
  <si>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</si>
  <si>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</si>
  <si>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</si>
  <si>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</si>
  <si>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</si>
  <si>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</si>
  <si>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</si>
  <si>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</si>
  <si>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</si>
  <si>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</si>
  <si>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</si>
  <si>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</si>
  <si>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</si>
  <si>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</si>
  <si>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</si>
  <si>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</si>
  <si>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</si>
  <si>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</si>
  <si>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</si>
  <si>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</si>
  <si>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</si>
  <si>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</si>
  <si>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</si>
  <si>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</si>
  <si>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</si>
  <si>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</si>
  <si>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</si>
  <si>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</si>
  <si>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</si>
  <si>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</si>
  <si>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</si>
  <si>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</si>
  <si>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</si>
  <si>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</si>
  <si>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</si>
  <si>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</si>
  <si>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</si>
  <si>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</si>
  <si>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</si>
  <si>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</si>
  <si>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</si>
  <si>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</si>
  <si>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</si>
  <si>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</si>
  <si>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</si>
  <si>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</si>
  <si>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</si>
  <si>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</si>
  <si>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</si>
  <si>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</si>
  <si>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</si>
  <si>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</si>
  <si>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</si>
  <si>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</si>
  <si>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</si>
  <si>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</si>
  <si>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</si>
  <si>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</si>
  <si>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</si>
  <si>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</si>
  <si>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</si>
  <si>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</si>
  <si>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</si>
  <si>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</si>
  <si>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</si>
  <si>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</si>
  <si>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</si>
  <si>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</si>
  <si>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</si>
  <si>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</si>
  <si>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</si>
  <si>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</si>
  <si>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</si>
  <si>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</si>
  <si>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</si>
  <si>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</si>
  <si>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</si>
  <si>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</si>
  <si>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</si>
  <si>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</si>
  <si>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</si>
  <si>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</si>
  <si>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</si>
  <si>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</si>
  <si>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</si>
  <si>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</si>
  <si>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</si>
  <si>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</si>
  <si>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</si>
  <si>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</si>
  <si>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</si>
  <si>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</si>
  <si>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</si>
  <si>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</si>
  <si>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</si>
  <si>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</si>
  <si>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</si>
  <si>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</si>
  <si>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</si>
  <si>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</si>
  <si>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</si>
  <si>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</si>
  <si>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</si>
  <si>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</si>
  <si>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</si>
  <si>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</si>
  <si>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</si>
  <si>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</si>
  <si>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</si>
  <si>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</si>
  <si>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</si>
  <si>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</si>
  <si>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</si>
  <si>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</si>
  <si>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</si>
  <si>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</si>
  <si>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</si>
  <si>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</si>
  <si>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</si>
  <si>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</si>
  <si>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</si>
  <si>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</si>
  <si>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</si>
  <si>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</si>
  <si>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</si>
  <si>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</si>
  <si>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</si>
  <si>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</si>
  <si>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</si>
  <si>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</si>
  <si>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</si>
  <si>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</si>
  <si>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</si>
  <si>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</si>
  <si>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</si>
  <si>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</si>
  <si>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</si>
  <si>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</si>
  <si>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</si>
  <si>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</si>
  <si>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</si>
  <si>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</si>
  <si>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</si>
  <si>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</si>
  <si>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</si>
  <si>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</si>
  <si>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</si>
  <si>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</si>
  <si>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</si>
  <si>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</si>
  <si>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</si>
  <si>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</si>
  <si>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</si>
  <si>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</si>
  <si>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</si>
  <si>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</si>
  <si>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</si>
  <si>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</si>
  <si>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</si>
  <si>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</si>
  <si>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</si>
  <si>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</si>
  <si>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</si>
  <si>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</si>
  <si>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</si>
  <si>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</si>
  <si>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</si>
  <si>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</si>
  <si>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</si>
  <si>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</si>
  <si>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</si>
  <si>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</si>
  <si>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</si>
  <si>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</si>
  <si>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</si>
  <si>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</si>
  <si>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</si>
  <si>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</si>
  <si>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</si>
  <si>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</si>
  <si>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</si>
  <si>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</si>
  <si>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</si>
  <si>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</si>
  <si>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</si>
  <si>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</si>
  <si>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</si>
  <si>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</si>
  <si>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</si>
  <si>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</si>
  <si>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</si>
  <si>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</si>
  <si>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</si>
  <si>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</si>
  <si>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</si>
  <si>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</si>
  <si>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</si>
  <si>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</si>
  <si>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</si>
  <si>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</si>
  <si>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</si>
  <si>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</si>
  <si>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</si>
  <si>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</si>
  <si>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</si>
  <si>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</si>
  <si>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</si>
  <si>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</si>
  <si>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</si>
  <si>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</si>
  <si>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</si>
  <si>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</si>
  <si>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</si>
  <si>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</si>
  <si>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</si>
  <si>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</si>
  <si>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</si>
  <si>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</si>
  <si>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</si>
  <si>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</si>
  <si>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</si>
  <si>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</si>
  <si>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</si>
  <si>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</si>
  <si>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</si>
  <si>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</si>
  <si>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</si>
  <si>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</si>
  <si>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</si>
  <si>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</si>
  <si>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</si>
  <si>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</si>
  <si>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</si>
  <si>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</si>
  <si>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</si>
  <si>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</si>
  <si>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</si>
  <si>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</si>
  <si>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</si>
  <si>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</si>
  <si>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</si>
  <si>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</si>
  <si>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</si>
  <si>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</si>
  <si>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</si>
  <si>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</si>
  <si>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</si>
  <si>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</si>
  <si>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</si>
  <si>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</si>
  <si>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</si>
  <si>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</si>
  <si>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</si>
  <si>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</si>
  <si>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</si>
  <si>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</si>
  <si>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</si>
  <si>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</si>
  <si>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</si>
  <si>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</si>
  <si>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</si>
  <si>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</si>
  <si>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</si>
  <si>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</si>
  <si>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</si>
  <si>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</si>
  <si>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</si>
  <si>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</si>
  <si>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</si>
  <si>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</si>
  <si>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</si>
  <si>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</si>
  <si>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</si>
  <si>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</si>
  <si>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</si>
  <si>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</si>
  <si>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</si>
  <si>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</si>
  <si>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</si>
  <si>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</si>
  <si>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</si>
  <si>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</si>
  <si>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</si>
  <si>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</si>
  <si>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</si>
  <si>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</si>
  <si>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</si>
  <si>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</si>
  <si>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</si>
  <si>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</si>
  <si>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</si>
  <si>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</si>
  <si>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</si>
  <si>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</si>
  <si>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</si>
  <si>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</si>
  <si>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</si>
  <si>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</si>
  <si>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</si>
  <si>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</si>
  <si>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</si>
  <si>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</si>
  <si>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</si>
  <si>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</si>
  <si>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</si>
  <si>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</si>
  <si>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</si>
  <si>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</si>
  <si>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</si>
  <si>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</si>
  <si>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</si>
  <si>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</si>
  <si>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</si>
  <si>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</si>
  <si>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</si>
  <si>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</si>
  <si>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</si>
  <si>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</si>
  <si>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</si>
  <si>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</si>
  <si>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</si>
  <si>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</si>
  <si>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</si>
  <si>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</si>
  <si>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</si>
  <si>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</si>
  <si>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</si>
  <si>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</si>
  <si>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</si>
  <si>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</si>
  <si>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</si>
  <si>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</si>
  <si>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</si>
  <si>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</si>
  <si>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</si>
  <si>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</si>
  <si>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</si>
  <si>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</si>
  <si>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</si>
  <si>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</si>
  <si>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</si>
  <si>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</si>
  <si>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</si>
  <si>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</si>
  <si>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</si>
  <si>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</si>
  <si>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</si>
  <si>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</si>
  <si>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</si>
  <si>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</si>
  <si>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</si>
  <si>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</si>
  <si>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</si>
  <si>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</si>
  <si>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</si>
  <si>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</si>
  <si>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</si>
  <si>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</si>
  <si>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</si>
  <si>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</si>
  <si>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</si>
  <si>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</si>
  <si>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</si>
  <si>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</si>
  <si>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</si>
  <si>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</si>
  <si>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</si>
  <si>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</si>
  <si>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</si>
  <si>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</si>
  <si>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</si>
  <si>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</si>
  <si>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</si>
  <si>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</si>
  <si>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</si>
  <si>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</si>
  <si>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</si>
  <si>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</si>
  <si>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</si>
  <si>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</si>
  <si>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</si>
  <si>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</si>
  <si>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</si>
  <si>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</si>
  <si>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</si>
  <si>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</si>
  <si>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</si>
  <si>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</si>
  <si>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</si>
  <si>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</si>
  <si>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</si>
  <si>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</si>
  <si>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</si>
  <si>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</si>
  <si>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</si>
  <si>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</si>
  <si>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</si>
  <si>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</si>
  <si>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</si>
  <si>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</si>
  <si>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</si>
  <si>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</si>
  <si>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</si>
  <si>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</si>
  <si>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</si>
  <si>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</si>
  <si>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</si>
  <si>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</si>
  <si>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</si>
  <si>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</si>
  <si>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</si>
  <si>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</si>
  <si>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</si>
  <si>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</si>
  <si>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</si>
  <si>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</si>
  <si>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</si>
  <si>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</si>
  <si>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</si>
  <si>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</si>
  <si>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</si>
  <si>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</si>
  <si>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</si>
  <si>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</si>
  <si>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</si>
  <si>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</si>
  <si>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</si>
  <si>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</si>
  <si>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</si>
  <si>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</si>
  <si>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</si>
  <si>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</si>
  <si>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</si>
  <si>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</si>
  <si>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</si>
  <si>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</si>
  <si>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</si>
  <si>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</si>
  <si>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</si>
  <si>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</si>
  <si>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</si>
  <si>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</si>
  <si>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</si>
  <si>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</si>
  <si>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</si>
  <si>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</si>
  <si>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</si>
  <si>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</si>
  <si>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</si>
  <si>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</si>
  <si>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</si>
  <si>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</si>
  <si>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</si>
  <si>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</si>
  <si>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</si>
  <si>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</si>
  <si>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</si>
  <si>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</si>
  <si>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</si>
  <si>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</si>
  <si>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</si>
  <si>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</si>
  <si>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</si>
  <si>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</si>
  <si>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</si>
  <si>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</si>
  <si>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</si>
  <si>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</si>
  <si>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</si>
  <si>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</si>
  <si>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</si>
  <si>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</si>
  <si>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</si>
  <si>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</si>
  <si>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</si>
  <si>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</si>
  <si>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</si>
  <si>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</si>
  <si>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</si>
  <si>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</si>
  <si>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</si>
  <si>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</si>
  <si>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</si>
  <si>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</si>
  <si>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</si>
  <si>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</si>
  <si>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</si>
  <si>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</si>
  <si>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</si>
  <si>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</si>
  <si>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</si>
  <si>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</si>
  <si>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</si>
  <si>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</si>
  <si>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</si>
  <si>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</si>
  <si>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</si>
  <si>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</si>
  <si>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</si>
  <si>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</si>
  <si>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</si>
  <si>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</si>
  <si>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</si>
  <si>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</si>
  <si>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</si>
  <si>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</si>
  <si>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</si>
  <si>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</si>
  <si>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</si>
  <si>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</si>
  <si>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</si>
  <si>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</si>
  <si>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</si>
  <si>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</si>
  <si>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</si>
  <si>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</si>
  <si>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</si>
  <si>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</si>
  <si>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</si>
  <si>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</si>
  <si>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</si>
  <si>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</si>
  <si>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</si>
  <si>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</si>
  <si>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</si>
  <si>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</si>
  <si>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</si>
  <si>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</si>
  <si>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</si>
  <si>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</si>
  <si>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</si>
  <si>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</si>
  <si>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</si>
  <si>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</si>
  <si>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</si>
  <si>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</si>
  <si>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</si>
  <si>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</si>
  <si>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</si>
  <si>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</si>
  <si>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</si>
  <si>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</si>
  <si>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</si>
  <si>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</si>
  <si>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</si>
  <si>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</si>
  <si>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</si>
  <si>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</si>
  <si>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</si>
  <si>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</si>
  <si>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</si>
  <si>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</si>
  <si>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</si>
  <si>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</si>
  <si>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</si>
  <si>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</si>
  <si>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</si>
  <si>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</si>
  <si>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</si>
  <si>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</si>
  <si>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</si>
  <si>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</si>
  <si>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</si>
  <si>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</si>
  <si>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</si>
  <si>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</si>
  <si>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</si>
  <si>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</si>
  <si>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</si>
  <si>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</si>
  <si>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</si>
  <si>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</si>
  <si>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</si>
  <si>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</si>
  <si>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</si>
  <si>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</si>
  <si>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</si>
  <si>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</si>
  <si>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</si>
  <si>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</si>
  <si>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</si>
  <si>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</si>
  <si>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</si>
  <si>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</si>
  <si>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</si>
  <si>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</si>
  <si>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</si>
  <si>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</si>
  <si>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</si>
  <si>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</si>
  <si>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</si>
  <si>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</si>
  <si>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</si>
  <si>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</si>
  <si>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</si>
  <si>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</si>
  <si>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</si>
  <si>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</si>
  <si>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</si>
  <si>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</si>
  <si>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</si>
  <si>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</si>
  <si>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</si>
  <si>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</si>
  <si>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</si>
  <si>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</si>
  <si>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</si>
  <si>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</si>
  <si>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</si>
  <si>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</si>
  <si>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</si>
  <si>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</si>
  <si>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</si>
  <si>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</si>
  <si>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</si>
  <si>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</si>
  <si>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</si>
  <si>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</si>
  <si>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</si>
  <si>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</si>
  <si>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</si>
  <si>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</si>
  <si>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</si>
  <si>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</si>
  <si>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</si>
  <si>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</si>
  <si>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</si>
  <si>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</si>
  <si>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</si>
  <si>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</si>
  <si>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</si>
  <si>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</si>
  <si>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</si>
  <si>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</si>
  <si>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</si>
  <si>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</si>
  <si>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</si>
  <si>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</si>
  <si>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</si>
  <si>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</si>
  <si>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</si>
  <si>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</si>
  <si>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</si>
  <si>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</si>
  <si>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</si>
  <si>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</si>
  <si>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</si>
  <si>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</si>
  <si>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</si>
  <si>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</si>
  <si>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</si>
  <si>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</si>
  <si>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</si>
  <si>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</si>
  <si>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</si>
  <si>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</si>
  <si>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</si>
  <si>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</si>
  <si>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</si>
  <si>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</si>
  <si>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</si>
  <si>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</si>
  <si>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</si>
  <si>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</si>
  <si>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</si>
  <si>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</si>
  <si>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</si>
  <si>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</si>
  <si>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</si>
  <si>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</si>
  <si>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</si>
  <si>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</si>
  <si>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</si>
  <si>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</si>
  <si>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</si>
  <si>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</si>
  <si>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</si>
  <si>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</si>
  <si>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</si>
  <si>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</si>
  <si>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</si>
  <si>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</si>
  <si>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</si>
  <si>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</si>
  <si>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</si>
  <si>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</si>
  <si>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</si>
  <si>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</si>
  <si>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</si>
  <si>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</si>
  <si>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</si>
  <si>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</si>
  <si>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</si>
  <si>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</si>
  <si>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</si>
  <si>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</si>
  <si>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</si>
  <si>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</si>
  <si>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</si>
  <si>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</si>
  <si>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</si>
  <si>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</si>
  <si>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</si>
  <si>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</si>
  <si>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</si>
  <si>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</si>
  <si>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</si>
  <si>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</si>
  <si>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</si>
  <si>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</si>
  <si>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</si>
  <si>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</si>
  <si>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</si>
  <si>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</si>
  <si>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</si>
  <si>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</si>
  <si>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</si>
  <si>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</si>
  <si>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</si>
  <si>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</si>
  <si>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</si>
  <si>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</si>
  <si>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</si>
  <si>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</si>
  <si>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</si>
  <si>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</si>
  <si>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</si>
  <si>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</si>
  <si>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</si>
  <si>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</si>
  <si>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</si>
  <si>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</si>
  <si>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</si>
  <si>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</si>
  <si>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</si>
  <si>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</si>
  <si>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</si>
  <si>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</si>
  <si>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</si>
  <si>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</si>
  <si>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</si>
  <si>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</si>
  <si>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</si>
  <si>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</si>
  <si>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</si>
  <si>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</si>
  <si>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</si>
  <si>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</si>
  <si>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</si>
  <si>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</si>
  <si>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</si>
  <si>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</si>
  <si>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</si>
  <si>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</si>
  <si>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</si>
  <si>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</si>
  <si>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</si>
  <si>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</si>
  <si>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</si>
  <si>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</si>
  <si>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</si>
  <si>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</si>
  <si>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</si>
  <si>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</si>
  <si>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</si>
  <si>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</si>
  <si>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</si>
  <si>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</si>
  <si>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</si>
  <si>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</si>
  <si>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</si>
  <si>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</si>
  <si>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</si>
  <si>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</si>
  <si>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</si>
  <si>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</si>
  <si>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</si>
  <si>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</si>
  <si>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</si>
  <si>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</si>
  <si>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</si>
  <si>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</si>
  <si>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</si>
  <si>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</si>
  <si>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</si>
  <si>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</si>
  <si>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</si>
  <si>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</si>
  <si>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</si>
  <si>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</si>
  <si>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</si>
  <si>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</si>
  <si>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</si>
  <si>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</si>
  <si>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</si>
  <si>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</si>
  <si>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</si>
  <si>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</si>
  <si>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</si>
  <si>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</si>
  <si>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</si>
  <si>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</si>
  <si>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</si>
  <si>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</si>
  <si>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</si>
  <si>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</si>
  <si>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</si>
  <si>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</si>
  <si>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</si>
  <si>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</si>
  <si>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</si>
  <si>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</si>
  <si>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</si>
  <si>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</si>
  <si>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</si>
  <si>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</si>
  <si>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</si>
  <si>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</si>
  <si>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</si>
  <si>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</si>
  <si>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</si>
  <si>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</si>
  <si>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</si>
  <si>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</si>
  <si>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</si>
  <si>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</si>
  <si>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</si>
  <si>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</si>
  <si>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</si>
  <si>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</si>
  <si>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</si>
  <si>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</si>
  <si>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</si>
  <si>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</si>
  <si>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</si>
  <si>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</si>
  <si>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</si>
  <si>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</si>
  <si>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</si>
  <si>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</si>
  <si>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</si>
  <si>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</si>
  <si>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</si>
  <si>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</si>
  <si>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</si>
  <si>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</si>
  <si>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</si>
  <si>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</si>
  <si>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</si>
  <si>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</si>
  <si>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</si>
  <si>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</si>
  <si>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</si>
  <si>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</si>
  <si>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</si>
  <si>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</si>
  <si>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</si>
  <si>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</si>
  <si>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</si>
  <si>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</si>
  <si>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</si>
  <si>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</si>
  <si>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</si>
  <si>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</si>
  <si>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</si>
  <si>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</si>
  <si>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</si>
  <si>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</si>
  <si>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</si>
  <si>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</si>
  <si>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</si>
  <si>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</si>
  <si>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</si>
  <si>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</si>
  <si>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</si>
  <si>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</si>
  <si>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</si>
  <si>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</si>
  <si>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</si>
  <si>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</si>
  <si>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</si>
  <si>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</si>
  <si>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</si>
  <si>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</si>
  <si>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</si>
  <si>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</si>
  <si>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</si>
  <si>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</si>
  <si>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</si>
  <si>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</si>
  <si>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</si>
  <si>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</si>
  <si>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</si>
  <si>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</si>
  <si>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</si>
  <si>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</si>
  <si>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</si>
  <si>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</si>
  <si>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</si>
  <si>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</si>
  <si>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</si>
  <si>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</si>
  <si>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</si>
  <si>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</si>
  <si>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</si>
  <si>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</si>
  <si>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</si>
  <si>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</si>
  <si>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</si>
  <si>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</si>
  <si>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</si>
  <si>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</si>
  <si>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</si>
  <si>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</si>
  <si>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</si>
  <si>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</si>
  <si>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</si>
  <si>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</si>
  <si>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</si>
  <si>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</si>
  <si>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</si>
  <si>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</si>
  <si>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</si>
  <si>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</si>
  <si>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</si>
  <si>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</si>
  <si>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</si>
  <si>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</si>
  <si>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</si>
  <si>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</si>
  <si>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</si>
  <si>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</si>
  <si>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</si>
  <si>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</si>
  <si>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</si>
  <si>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</si>
  <si>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</si>
  <si>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</si>
  <si>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</si>
  <si>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</si>
  <si>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</si>
  <si>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</si>
  <si>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</si>
  <si>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</si>
  <si>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</si>
  <si>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</si>
  <si>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</si>
  <si>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</si>
  <si>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</si>
  <si>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</si>
  <si>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</si>
  <si>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</si>
  <si>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</si>
  <si>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</si>
  <si>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</si>
  <si>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</si>
  <si>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</si>
  <si>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</si>
  <si>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</si>
  <si>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</si>
  <si>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</si>
  <si>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</si>
  <si>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</si>
  <si>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</si>
  <si>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</si>
  <si>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</si>
  <si>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</si>
  <si>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</si>
  <si>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</si>
  <si>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</si>
  <si>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</si>
  <si>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</si>
  <si>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</si>
  <si>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</si>
  <si>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</si>
  <si>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</si>
  <si>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</si>
  <si>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</si>
  <si>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</si>
  <si>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</si>
  <si>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</si>
  <si>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</si>
  <si>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</si>
  <si>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</si>
  <si>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</si>
  <si>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</si>
  <si>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</si>
  <si>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</si>
  <si>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</si>
  <si>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</si>
  <si>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</si>
  <si>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</si>
  <si>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</si>
  <si>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</si>
  <si>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</si>
  <si>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</si>
  <si>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</si>
  <si>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</si>
  <si>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</si>
  <si>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</si>
  <si>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</si>
  <si>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</si>
  <si>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</si>
  <si>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</si>
  <si>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</si>
  <si>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</si>
  <si>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</si>
  <si>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</si>
  <si>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</si>
  <si>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</si>
  <si>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</si>
  <si>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</si>
  <si>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</si>
  <si>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</si>
  <si>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</si>
  <si>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</si>
  <si>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</si>
  <si>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</si>
  <si>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</si>
  <si>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</si>
  <si>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</si>
  <si>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</si>
  <si>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</si>
  <si>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</si>
  <si>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</si>
  <si>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</si>
  <si>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</si>
  <si>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</si>
  <si>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</si>
  <si>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</si>
  <si>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</si>
  <si>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</si>
  <si>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</si>
  <si>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</si>
  <si>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</si>
  <si>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</si>
  <si>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</si>
  <si>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</si>
  <si>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</si>
  <si>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</si>
  <si>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</si>
  <si>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</si>
  <si>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</si>
  <si>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</si>
  <si>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</si>
  <si>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</si>
  <si>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</si>
  <si>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</si>
  <si>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</si>
  <si>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</si>
  <si>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</si>
  <si>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</si>
  <si>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</si>
  <si>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</si>
  <si>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</si>
  <si>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</si>
  <si>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</si>
  <si>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</si>
  <si>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</si>
  <si>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</si>
  <si>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</si>
  <si>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</si>
  <si>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</si>
  <si>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</si>
  <si>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</si>
  <si>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</si>
  <si>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</si>
  <si>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</si>
  <si>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</si>
  <si>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</si>
  <si>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</si>
  <si>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</si>
  <si>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</si>
  <si>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</si>
  <si>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</si>
  <si>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</si>
  <si>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</si>
  <si>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</si>
  <si>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</si>
  <si>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</si>
  <si>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</si>
  <si>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</si>
  <si>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</si>
  <si>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</si>
  <si>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</si>
  <si>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</si>
  <si>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</si>
  <si>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</si>
  <si>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</si>
  <si>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</si>
  <si>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</si>
  <si>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</si>
  <si>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</si>
  <si>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</si>
  <si>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</si>
  <si>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</si>
  <si>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</si>
  <si>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</si>
  <si>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</si>
  <si>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</si>
  <si>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</si>
  <si>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</si>
  <si>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</si>
  <si>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</si>
  <si>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</si>
  <si>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</si>
  <si>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</si>
  <si>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</si>
  <si>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</si>
  <si>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</si>
  <si>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</si>
  <si>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</si>
  <si>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</si>
  <si>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</si>
  <si>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</si>
  <si>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</si>
  <si>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</si>
  <si>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</si>
  <si>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</si>
  <si>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</si>
  <si>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</si>
  <si>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</si>
  <si>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</si>
  <si>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</si>
  <si>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</si>
  <si>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</si>
  <si>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</si>
  <si>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</si>
  <si>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</si>
  <si>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</si>
  <si>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</si>
  <si>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</si>
  <si>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</si>
  <si>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</si>
  <si>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</si>
  <si>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</si>
  <si>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</si>
  <si>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</si>
  <si>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</si>
  <si>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</si>
  <si>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</si>
  <si>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</si>
  <si>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</si>
  <si>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</si>
  <si>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</si>
  <si>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</si>
  <si>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</si>
  <si>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</si>
  <si>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</si>
  <si>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</si>
  <si>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</si>
  <si>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</si>
  <si>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</si>
  <si>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</si>
  <si>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</si>
  <si>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</si>
  <si>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</si>
  <si>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</si>
  <si>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</si>
  <si>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</si>
  <si>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</si>
  <si>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</si>
  <si>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</si>
  <si>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</si>
  <si>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</si>
  <si>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</si>
  <si>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</si>
  <si>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</si>
  <si>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</si>
  <si>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</si>
  <si>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</si>
  <si>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</si>
  <si>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</si>
  <si>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</si>
  <si>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</si>
  <si>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</si>
  <si>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</si>
  <si>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</si>
  <si>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</si>
  <si>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</si>
  <si>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</si>
  <si>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</si>
  <si>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</si>
  <si>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</si>
  <si>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</si>
  <si>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</si>
  <si>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</si>
  <si>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</si>
  <si>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</si>
  <si>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</si>
  <si>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</si>
  <si>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</si>
  <si>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</si>
  <si>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</si>
  <si>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</si>
  <si>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</si>
  <si>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</si>
  <si>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</si>
  <si>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</si>
  <si>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</si>
  <si>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</si>
  <si>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</si>
  <si>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</si>
  <si>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</si>
  <si>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</si>
  <si>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</si>
  <si>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</si>
  <si>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</si>
  <si>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</si>
  <si>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</si>
  <si>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</si>
  <si>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</si>
  <si>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</si>
  <si>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</si>
  <si>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</si>
  <si>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</si>
  <si>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</si>
  <si>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</si>
  <si>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</si>
  <si>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</si>
  <si>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</si>
  <si>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</si>
  <si>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</si>
  <si>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</si>
  <si>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</si>
  <si>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</si>
  <si>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</si>
  <si>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</si>
  <si>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</si>
  <si>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</si>
  <si>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</si>
  <si>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</si>
  <si>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</si>
  <si>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</si>
  <si>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</si>
  <si>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</si>
  <si>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</si>
  <si>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</si>
  <si>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</si>
  <si>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</si>
  <si>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</si>
  <si>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</si>
  <si>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</si>
  <si>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</si>
  <si>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</si>
  <si>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</si>
  <si>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</si>
  <si>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</si>
  <si>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</si>
  <si>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</si>
  <si>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</si>
  <si>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</si>
  <si>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</si>
  <si>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</si>
  <si>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</si>
  <si>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</si>
  <si>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</si>
  <si>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</si>
  <si>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</si>
  <si>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</si>
  <si>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</si>
  <si>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</si>
  <si>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</si>
  <si>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</si>
  <si>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</si>
  <si>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</si>
  <si>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</si>
  <si>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</si>
  <si>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</si>
  <si>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</si>
  <si>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</si>
  <si>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</si>
  <si>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</si>
  <si>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</si>
  <si>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</si>
  <si>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</si>
  <si>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</si>
  <si>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</si>
  <si>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</si>
  <si>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</si>
  <si>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</si>
  <si>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</si>
  <si>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</si>
  <si>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</si>
  <si>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</si>
  <si>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</si>
  <si>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</si>
  <si>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</si>
  <si>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</si>
  <si>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</si>
  <si>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</si>
  <si>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</si>
  <si>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</si>
  <si>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</si>
  <si>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</si>
  <si>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</si>
  <si>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</si>
  <si>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</si>
  <si>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</si>
  <si>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</si>
  <si>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</si>
  <si>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</si>
  <si>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</si>
  <si>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</si>
  <si>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</si>
  <si>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</si>
  <si>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</si>
  <si>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</si>
  <si>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</si>
  <si>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</si>
  <si>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</si>
  <si>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</si>
  <si>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</si>
  <si>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</si>
  <si>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</si>
  <si>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</si>
  <si>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</si>
  <si>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</si>
  <si>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</si>
  <si>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</si>
  <si>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</si>
  <si>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</si>
  <si>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</si>
  <si>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</si>
  <si>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</si>
  <si>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</si>
  <si>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</si>
  <si>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</si>
  <si>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</si>
  <si>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</si>
  <si>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</si>
  <si>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</si>
  <si>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</si>
  <si>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</si>
  <si>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</si>
  <si>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</si>
  <si>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</si>
  <si>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</si>
  <si>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</si>
  <si>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</si>
  <si>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</si>
  <si>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</si>
  <si>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</si>
  <si>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</si>
  <si>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</si>
  <si>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</si>
  <si>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</si>
  <si>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</si>
  <si>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</si>
  <si>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</si>
  <si>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</si>
  <si>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</si>
  <si>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</si>
  <si>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</si>
  <si>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</si>
  <si>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</si>
  <si>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</si>
  <si>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</si>
  <si>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</si>
  <si>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</si>
  <si>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</si>
  <si>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</si>
  <si>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</si>
  <si>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</si>
  <si>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</si>
  <si>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</si>
  <si>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</si>
  <si>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</si>
  <si>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</si>
  <si>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</si>
  <si>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</si>
  <si>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</si>
  <si>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</si>
  <si>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</si>
  <si>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</si>
  <si>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</si>
  <si>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</si>
  <si>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</si>
  <si>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</si>
  <si>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</si>
  <si>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</si>
  <si>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</si>
  <si>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</si>
  <si>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</si>
  <si>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</si>
  <si>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</si>
  <si>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</si>
  <si>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</si>
  <si>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</si>
  <si>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</si>
  <si>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</si>
  <si>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</si>
  <si>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</si>
  <si>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</si>
  <si>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</si>
  <si>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</si>
  <si>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</si>
  <si>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</si>
  <si>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</si>
  <si>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</si>
  <si>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</si>
  <si>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</si>
  <si>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</si>
  <si>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</si>
  <si>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</si>
  <si>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</si>
  <si>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</si>
  <si>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</si>
  <si>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</si>
  <si>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</si>
  <si>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</si>
  <si>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</si>
  <si>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</si>
  <si>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</si>
  <si>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</si>
  <si>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</si>
  <si>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</si>
  <si>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</si>
  <si>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</si>
  <si>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</si>
  <si>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</si>
  <si>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</si>
  <si>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</si>
  <si>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</si>
  <si>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</si>
  <si>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</si>
  <si>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</si>
  <si>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</si>
  <si>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</si>
  <si>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</si>
  <si>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</si>
  <si>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</si>
  <si>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</si>
  <si>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</si>
  <si>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</si>
  <si>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</si>
  <si>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</si>
  <si>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</si>
  <si>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</si>
  <si>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</si>
  <si>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</si>
  <si>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</si>
  <si>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</si>
  <si>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</si>
  <si>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</si>
  <si>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</si>
  <si>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</si>
  <si>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</si>
  <si>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</si>
  <si>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</si>
  <si>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</si>
  <si>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</si>
  <si>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</si>
  <si>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</si>
  <si>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</si>
  <si>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</si>
  <si>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</si>
  <si>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</si>
  <si>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</si>
  <si>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</si>
  <si>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</si>
  <si>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</si>
  <si>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</si>
  <si>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</si>
  <si>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</si>
  <si>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</si>
  <si>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</si>
  <si>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</si>
  <si>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</si>
  <si>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</si>
  <si>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</si>
  <si>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</si>
  <si>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</si>
  <si>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</si>
  <si>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</si>
  <si>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</si>
  <si>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</si>
  <si>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</si>
  <si>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</si>
  <si>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</si>
  <si>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</si>
  <si>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</si>
  <si>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</si>
  <si>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</si>
  <si>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</si>
  <si>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</si>
  <si>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</si>
  <si>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</si>
  <si>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</si>
  <si>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</si>
  <si>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</si>
  <si>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</si>
  <si>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</si>
  <si>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</si>
  <si>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</si>
  <si>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</si>
  <si>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</si>
  <si>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</si>
  <si>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</si>
  <si>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</si>
  <si>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</si>
  <si>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</si>
  <si>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</si>
  <si>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</si>
  <si>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</si>
  <si>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</si>
  <si>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</si>
  <si>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</si>
  <si>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</si>
  <si>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</si>
  <si>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</si>
  <si>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</si>
  <si>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</si>
  <si>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</si>
  <si>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</si>
  <si>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</si>
  <si>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</si>
  <si>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</si>
  <si>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</si>
  <si>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</si>
  <si>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</si>
  <si>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</si>
  <si>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</si>
  <si>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</si>
  <si>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</si>
  <si>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</si>
  <si>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</si>
  <si>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</si>
  <si>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</si>
  <si>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</si>
  <si>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</si>
  <si>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</si>
  <si>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</si>
  <si>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</si>
  <si>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</si>
  <si>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</si>
  <si>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</si>
  <si>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</si>
  <si>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</si>
  <si>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</si>
  <si>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</si>
  <si>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</si>
  <si>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</si>
  <si>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</si>
  <si>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</si>
  <si>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</si>
  <si>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</si>
  <si>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</si>
  <si>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</si>
  <si>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</si>
  <si>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</si>
  <si>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</si>
  <si>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</si>
  <si>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</si>
  <si>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</si>
  <si>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</si>
  <si>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</si>
  <si>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</si>
  <si>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</si>
  <si>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</si>
  <si>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</si>
  <si>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</si>
  <si>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</si>
  <si>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</si>
  <si>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</si>
  <si>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</si>
  <si>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</si>
  <si>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</si>
  <si>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</si>
  <si>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</si>
  <si>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</si>
  <si>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</si>
  <si>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</si>
  <si>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</si>
  <si>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</si>
  <si>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</si>
  <si>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</si>
  <si>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</si>
  <si>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</si>
  <si>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</si>
  <si>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</si>
  <si>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</si>
  <si>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</si>
  <si>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</si>
  <si>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</si>
  <si>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</si>
  <si>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</si>
  <si>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</si>
  <si>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</si>
  <si>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</si>
  <si>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</si>
  <si>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</si>
  <si>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</si>
  <si>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</si>
  <si>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</si>
  <si>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</si>
  <si>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</si>
  <si>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</si>
  <si>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</si>
  <si>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</si>
  <si>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</si>
  <si>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</si>
  <si>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</si>
  <si>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</si>
  <si>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</si>
  <si>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</si>
  <si>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</si>
  <si>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</si>
  <si>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</si>
  <si>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</si>
  <si>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</si>
  <si>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</si>
  <si>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</si>
  <si>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</si>
  <si>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</si>
  <si>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</si>
  <si>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</si>
  <si>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</si>
  <si>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</si>
  <si>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</si>
  <si>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</si>
  <si>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</si>
  <si>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</si>
  <si>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</si>
  <si>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</si>
  <si>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</si>
  <si>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</si>
  <si>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</si>
  <si>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</si>
  <si>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</si>
  <si>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</si>
  <si>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</si>
  <si>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</si>
  <si>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</si>
  <si>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</si>
  <si>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</si>
  <si>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</si>
  <si>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</si>
  <si>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</si>
  <si>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</si>
  <si>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</si>
  <si>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</si>
  <si>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</si>
  <si>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</si>
  <si>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</si>
  <si>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</si>
  <si>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</si>
  <si>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</si>
  <si>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</si>
  <si>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</si>
  <si>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</si>
  <si>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</si>
  <si>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</si>
  <si>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</si>
  <si>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</si>
  <si>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</si>
  <si>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</si>
  <si>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</si>
  <si>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</si>
  <si>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</si>
  <si>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</si>
  <si>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</si>
  <si>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</si>
  <si>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</si>
  <si>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</si>
  <si>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</si>
  <si>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</si>
  <si>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</si>
  <si>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</si>
  <si>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</si>
  <si>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</si>
  <si>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</si>
  <si>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</si>
  <si>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</si>
  <si>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</si>
  <si>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</si>
  <si>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</si>
  <si>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</si>
  <si>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</si>
  <si>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</si>
  <si>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</si>
  <si>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</si>
  <si>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</si>
  <si>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</si>
  <si>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</si>
  <si>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</si>
  <si>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</si>
  <si>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</si>
  <si>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</si>
  <si>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</si>
  <si>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</si>
  <si>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</si>
  <si>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</si>
  <si>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</si>
  <si>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</si>
  <si>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</si>
  <si>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</si>
  <si>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</si>
  <si>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</si>
  <si>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</si>
  <si>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</si>
  <si>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</si>
  <si>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</si>
  <si>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</si>
  <si>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</si>
  <si>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</si>
  <si>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</si>
  <si>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</si>
  <si>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</si>
  <si>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</si>
  <si>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</si>
  <si>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</si>
  <si>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</si>
  <si>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</si>
  <si>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</si>
  <si>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</si>
  <si>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</si>
  <si>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</si>
  <si>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</si>
  <si>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</si>
  <si>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</si>
  <si>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</si>
  <si>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</si>
  <si>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</si>
  <si>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</si>
  <si>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</si>
  <si>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</si>
  <si>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</si>
  <si>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</si>
  <si>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</si>
  <si>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</si>
  <si>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</si>
  <si>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</si>
  <si>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</si>
  <si>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</si>
  <si>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</si>
  <si>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</si>
  <si>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</si>
  <si>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</si>
  <si>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</si>
  <si>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</si>
  <si>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</si>
  <si>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</si>
  <si>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</si>
  <si>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</si>
  <si>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</si>
  <si>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</si>
  <si>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</si>
  <si>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</si>
  <si>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</si>
  <si>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</si>
  <si>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</si>
  <si>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</si>
  <si>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</si>
  <si>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</si>
  <si>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</si>
  <si>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</si>
  <si>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</si>
  <si>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</si>
  <si>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</si>
  <si>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</si>
  <si>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</si>
  <si>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</si>
  <si>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</si>
  <si>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</si>
  <si>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</si>
  <si>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</si>
  <si>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</si>
  <si>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</si>
  <si>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</si>
  <si>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</si>
  <si>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</si>
  <si>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</si>
  <si>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</si>
  <si>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</si>
  <si>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</si>
  <si>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</si>
  <si>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</si>
  <si>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</si>
  <si>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</si>
  <si>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</si>
  <si>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</si>
  <si>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</si>
  <si>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</si>
  <si>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</si>
  <si>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</si>
  <si>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</si>
  <si>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</si>
  <si>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</si>
  <si>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</si>
  <si>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</si>
  <si>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</si>
  <si>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</si>
  <si>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</si>
  <si>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</si>
  <si>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</si>
  <si>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</si>
  <si>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</si>
  <si>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</si>
  <si>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</si>
  <si>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</si>
  <si>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</si>
  <si>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</si>
  <si>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</si>
  <si>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</si>
  <si>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</si>
  <si>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</si>
  <si>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</si>
  <si>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</si>
  <si>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</si>
  <si>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</si>
  <si>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</si>
  <si>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</si>
  <si>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</si>
  <si>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</si>
  <si>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</si>
  <si>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</si>
  <si>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</si>
  <si>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</si>
  <si>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</si>
  <si>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</si>
  <si>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</si>
  <si>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</si>
  <si>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</si>
  <si>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</si>
  <si>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</si>
  <si>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</si>
  <si>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</si>
  <si>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</si>
  <si>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</si>
  <si>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</si>
  <si>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</si>
  <si>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</si>
  <si>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</si>
  <si>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</si>
  <si>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</si>
  <si>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</si>
  <si>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</si>
  <si>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</si>
  <si>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</si>
  <si>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</si>
  <si>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</si>
  <si>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</si>
  <si>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</si>
  <si>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</si>
  <si>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</si>
  <si>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</si>
  <si>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</si>
  <si>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</si>
  <si>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</si>
  <si>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</si>
  <si>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</si>
  <si>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</si>
  <si>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</si>
  <si>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</si>
  <si>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</si>
  <si>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</si>
  <si>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</si>
  <si>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</si>
  <si>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</si>
  <si>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</si>
  <si>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</si>
  <si>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</si>
  <si>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</si>
  <si>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</si>
  <si>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</si>
  <si>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</si>
  <si>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</si>
  <si>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</si>
  <si>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</si>
  <si>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</si>
  <si>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</si>
  <si>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</si>
  <si>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</si>
  <si>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</si>
  <si>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</si>
  <si>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</si>
  <si>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</si>
  <si>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</si>
  <si>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</si>
  <si>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</si>
  <si>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</si>
  <si>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</si>
  <si>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</si>
  <si>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</si>
  <si>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</si>
  <si>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</si>
  <si>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</si>
  <si>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</si>
  <si>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</si>
  <si>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</si>
  <si>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</si>
  <si>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</si>
  <si>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</si>
  <si>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</si>
  <si>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</si>
  <si>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</si>
  <si>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</si>
  <si>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</si>
  <si>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</si>
  <si>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</si>
  <si>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</si>
  <si>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</si>
  <si>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</si>
  <si>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</si>
  <si>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</si>
  <si>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</si>
  <si>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</si>
  <si>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</si>
  <si>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</si>
  <si>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</si>
  <si>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</si>
  <si>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</si>
  <si>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</si>
  <si>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</si>
  <si>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</si>
  <si>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</si>
  <si>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</si>
  <si>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</si>
  <si>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</si>
  <si>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</si>
  <si>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</si>
  <si>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</si>
  <si>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</si>
  <si>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</si>
  <si>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</si>
  <si>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</si>
  <si>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</si>
  <si>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</si>
  <si>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</si>
  <si>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</si>
  <si>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</si>
  <si>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</si>
  <si>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</si>
  <si>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</si>
  <si>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</si>
  <si>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</si>
  <si>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</si>
  <si>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</si>
  <si>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</si>
  <si>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</si>
  <si>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</si>
  <si>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</si>
  <si>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</si>
  <si>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</si>
  <si>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</si>
  <si>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</si>
  <si>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</si>
  <si>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</si>
  <si>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</si>
  <si>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</si>
  <si>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</si>
  <si>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</si>
  <si>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</si>
  <si>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</si>
  <si>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</si>
  <si>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</si>
  <si>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</si>
  <si>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</si>
  <si>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</si>
  <si>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</si>
  <si>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</si>
  <si>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</si>
  <si>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</si>
  <si>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</si>
  <si>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</si>
  <si>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</si>
  <si>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</si>
  <si>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</si>
  <si>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</si>
  <si>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</si>
  <si>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</si>
  <si>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</si>
  <si>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</si>
  <si>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</si>
  <si>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</si>
  <si>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</si>
  <si>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</si>
  <si>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</si>
  <si>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</si>
  <si>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</si>
  <si>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</si>
  <si>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</si>
  <si>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</si>
  <si>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</si>
  <si>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</si>
  <si>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</si>
  <si>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</si>
  <si>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</si>
  <si>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</si>
  <si>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</si>
  <si>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</si>
  <si>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</si>
  <si>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</si>
  <si>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</si>
  <si>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</si>
  <si>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</si>
  <si>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</si>
  <si>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</si>
  <si>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</si>
  <si>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</si>
  <si>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</si>
  <si>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</si>
  <si>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</si>
  <si>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</si>
  <si>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</si>
  <si>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</si>
  <si>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</si>
  <si>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</si>
  <si>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</si>
  <si>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</si>
  <si>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</si>
  <si>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</si>
  <si>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</si>
  <si>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</si>
  <si>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</si>
  <si>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</si>
  <si>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</si>
  <si>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</si>
  <si>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</si>
  <si>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</si>
  <si>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</si>
  <si>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</si>
  <si>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</si>
  <si>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</si>
  <si>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</si>
  <si>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</si>
  <si>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</si>
  <si>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</si>
  <si>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</si>
  <si>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</si>
  <si>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</si>
  <si>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</si>
  <si>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</si>
  <si>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</si>
  <si>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</si>
  <si>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</si>
  <si>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</si>
  <si>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</si>
  <si>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</si>
  <si>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</si>
  <si>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</si>
  <si>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</si>
  <si>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</si>
  <si>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</si>
  <si>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</si>
  <si>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</si>
  <si>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</si>
  <si>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</si>
  <si>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</si>
  <si>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</si>
  <si>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</si>
  <si>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</si>
  <si>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</si>
  <si>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</si>
  <si>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</si>
  <si>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</si>
  <si>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</si>
  <si>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</si>
  <si>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</si>
  <si>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</si>
  <si>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</si>
  <si>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</si>
  <si>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</si>
  <si>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</si>
  <si>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</si>
  <si>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</si>
  <si>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</si>
  <si>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</si>
  <si>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</si>
  <si>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</si>
  <si>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</si>
  <si>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</si>
  <si>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</si>
  <si>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</si>
  <si>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</si>
  <si>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</si>
  <si>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</si>
  <si>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</si>
  <si>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</si>
  <si>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</si>
  <si>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</si>
  <si>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</si>
  <si>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</si>
  <si>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</si>
  <si>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</si>
  <si>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</si>
  <si>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</si>
  <si>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</si>
  <si>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</si>
  <si>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</si>
  <si>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</si>
  <si>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</si>
  <si>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</si>
  <si>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</si>
  <si>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</si>
  <si>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</si>
  <si>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</si>
  <si>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</si>
  <si>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</si>
  <si>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</si>
  <si>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</si>
  <si>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</si>
  <si>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</si>
  <si>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</si>
  <si>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</si>
  <si>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</si>
  <si>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</si>
  <si>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</si>
  <si>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</si>
  <si>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</si>
  <si>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</si>
  <si>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</si>
  <si>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</si>
  <si>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</si>
  <si>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</si>
  <si>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</si>
  <si>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</si>
  <si>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</si>
  <si>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</si>
  <si>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</si>
  <si>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</si>
  <si>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</si>
  <si>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</si>
  <si>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</si>
  <si>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</si>
  <si>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</si>
  <si>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</si>
  <si>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</si>
  <si>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</si>
  <si>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</si>
  <si>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</si>
  <si>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</si>
  <si>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</si>
  <si>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</si>
  <si>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</si>
  <si>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</si>
  <si>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</si>
  <si>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</si>
  <si>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</si>
  <si>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</si>
  <si>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</si>
  <si>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</si>
  <si>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</si>
  <si>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</si>
  <si>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</si>
  <si>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</si>
  <si>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</si>
  <si>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</si>
  <si>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</si>
  <si>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</si>
  <si>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</si>
  <si>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</si>
  <si>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</si>
  <si>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</si>
  <si>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</si>
  <si>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</si>
  <si>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</si>
  <si>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</si>
  <si>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</si>
  <si>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</si>
  <si>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</si>
  <si>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</si>
  <si>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</si>
  <si>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</si>
  <si>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</si>
  <si>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</si>
  <si>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</si>
  <si>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</si>
  <si>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</si>
  <si>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</si>
  <si>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</si>
  <si>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</si>
  <si>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</si>
  <si>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</si>
  <si>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</si>
  <si>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</si>
  <si>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</si>
  <si>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</si>
  <si>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</si>
  <si>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</si>
  <si>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</si>
  <si>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</si>
  <si>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</si>
  <si>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</si>
  <si>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</si>
  <si>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</si>
  <si>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</si>
  <si>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</si>
  <si>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</si>
  <si>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</si>
  <si>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</si>
  <si>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</si>
  <si>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</si>
  <si>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</si>
  <si>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</si>
  <si>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</si>
  <si>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</si>
  <si>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</si>
  <si>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</si>
  <si>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</si>
  <si>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</si>
  <si>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</si>
  <si>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</si>
  <si>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</si>
  <si>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</si>
  <si>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</si>
  <si>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</si>
  <si>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</si>
  <si>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</si>
  <si>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</si>
  <si>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</si>
  <si>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</si>
  <si>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</si>
  <si>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</si>
  <si>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</si>
  <si>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</si>
  <si>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</si>
  <si>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</si>
  <si>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</si>
  <si>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</si>
  <si>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</si>
  <si>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</si>
  <si>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</si>
  <si>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</si>
  <si>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</si>
  <si>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</si>
  <si>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</si>
  <si>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</si>
  <si>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</si>
  <si>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</si>
  <si>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</si>
  <si>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</si>
  <si>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</si>
  <si>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</si>
  <si>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</si>
  <si>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</si>
  <si>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</si>
  <si>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</si>
  <si>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</si>
  <si>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</si>
  <si>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</si>
  <si>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</si>
  <si>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</si>
  <si>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</si>
  <si>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</si>
  <si>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</si>
  <si>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</si>
  <si>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</si>
  <si>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</si>
  <si>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</si>
  <si>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</si>
  <si>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</si>
  <si>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</si>
  <si>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</si>
  <si>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</si>
  <si>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</si>
  <si>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</si>
  <si>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</si>
  <si>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</si>
  <si>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</si>
  <si>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</si>
  <si>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</si>
  <si>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</si>
  <si>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</si>
  <si>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</si>
  <si>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</si>
  <si>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</si>
  <si>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</si>
  <si>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</si>
  <si>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</si>
  <si>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</si>
  <si>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</si>
  <si>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</si>
  <si>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</si>
  <si>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</si>
  <si>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</si>
  <si>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</si>
  <si>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</si>
  <si>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</si>
  <si>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</si>
  <si>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</si>
  <si>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</si>
  <si>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</si>
  <si>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</si>
  <si>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</si>
  <si>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</si>
  <si>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</si>
  <si>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</si>
  <si>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</si>
  <si>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</si>
  <si>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</si>
  <si>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</si>
  <si>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</si>
  <si>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</si>
  <si>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</si>
  <si>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</si>
  <si>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</si>
  <si>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</si>
  <si>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</si>
  <si>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</si>
  <si>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</si>
  <si>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</si>
  <si>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</si>
  <si>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</si>
  <si>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</si>
  <si>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</si>
  <si>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</si>
  <si>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</si>
  <si>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</si>
  <si>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</si>
  <si>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</si>
  <si>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</si>
  <si>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</si>
  <si>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</si>
  <si>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</si>
  <si>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</si>
  <si>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</si>
  <si>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</si>
  <si>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</si>
  <si>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</si>
  <si>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</si>
  <si>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</si>
  <si>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</si>
  <si>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</si>
  <si>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</si>
  <si>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</si>
  <si>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</si>
  <si>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</si>
  <si>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</si>
  <si>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</si>
  <si>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</si>
  <si>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</si>
  <si>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</si>
  <si>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</si>
  <si>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</si>
  <si>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</si>
  <si>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</si>
  <si>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</si>
  <si>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</si>
  <si>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</si>
  <si>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</si>
  <si>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</si>
  <si>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</si>
  <si>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</si>
  <si>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</si>
  <si>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</si>
  <si>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</si>
  <si>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</si>
  <si>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</si>
  <si>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</si>
  <si>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</si>
  <si>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</si>
  <si>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</si>
  <si>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</si>
  <si>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</si>
  <si>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</si>
  <si>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</si>
  <si>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</si>
  <si>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</si>
  <si>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</si>
  <si>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</si>
  <si>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</si>
  <si>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</si>
  <si>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</si>
  <si>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</si>
  <si>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</si>
  <si>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</si>
  <si>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</si>
  <si>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</si>
  <si>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</si>
  <si>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</si>
  <si>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</si>
  <si>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</si>
  <si>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</si>
  <si>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</si>
  <si>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</si>
  <si>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</si>
  <si>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</si>
  <si>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</si>
  <si>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</si>
  <si>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</si>
  <si>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</si>
  <si>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</si>
  <si>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</si>
  <si>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</si>
  <si>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</si>
  <si>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</si>
  <si>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</si>
  <si>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</si>
  <si>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</si>
  <si>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</si>
  <si>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</si>
  <si>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</si>
  <si>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</si>
  <si>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</si>
  <si>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</si>
  <si>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</si>
  <si>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</si>
  <si>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</si>
  <si>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</si>
  <si>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</si>
  <si>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</si>
  <si>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</si>
  <si>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</si>
  <si>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</si>
  <si>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</si>
  <si>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</si>
  <si>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</si>
  <si>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</si>
  <si>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</si>
  <si>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</si>
  <si>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</si>
  <si>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</si>
  <si>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</si>
  <si>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</si>
  <si>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</si>
  <si>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</si>
  <si>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</si>
  <si>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</si>
  <si>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</si>
  <si>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</si>
  <si>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</si>
  <si>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</si>
  <si>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</si>
  <si>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</si>
  <si>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</si>
  <si>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</si>
  <si>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</si>
  <si>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</si>
  <si>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</si>
  <si>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</si>
  <si>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</si>
  <si>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</si>
  <si>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</si>
  <si>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</si>
  <si>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</si>
  <si>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</si>
  <si>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</si>
  <si>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</si>
  <si>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</si>
  <si>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</si>
  <si>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</si>
  <si>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</si>
  <si>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</si>
  <si>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</si>
  <si>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</si>
  <si>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</si>
  <si>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</si>
  <si>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</si>
  <si>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</si>
  <si>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</si>
  <si>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</si>
  <si>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</si>
  <si>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</si>
  <si>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</si>
  <si>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</si>
  <si>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</si>
  <si>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</si>
  <si>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</si>
  <si>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</si>
  <si>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</si>
  <si>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</si>
  <si>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</si>
  <si>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</si>
  <si>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</si>
  <si>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</si>
  <si>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</si>
  <si>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</si>
  <si>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</si>
  <si>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</si>
  <si>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</si>
  <si>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</si>
  <si>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</si>
  <si>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</si>
  <si>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</si>
  <si>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</si>
  <si>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</si>
  <si>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</si>
  <si>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</si>
  <si>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</si>
  <si>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</si>
  <si>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</si>
  <si>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</si>
  <si>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</si>
  <si>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</si>
  <si>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</si>
  <si>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</si>
  <si>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</si>
  <si>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</si>
  <si>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</si>
  <si>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</si>
  <si>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</si>
  <si>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</si>
  <si>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</si>
  <si>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</si>
  <si>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</si>
  <si>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</si>
  <si>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</si>
  <si>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</si>
  <si>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</si>
  <si>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</si>
  <si>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</si>
  <si>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</si>
  <si>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</si>
  <si>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</si>
  <si>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</si>
  <si>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</si>
  <si>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</si>
  <si>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</si>
  <si>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</si>
  <si>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</si>
  <si>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</si>
  <si>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</si>
  <si>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</si>
  <si>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</si>
  <si>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</si>
  <si>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</si>
  <si>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</si>
  <si>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</si>
  <si>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</si>
  <si>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</si>
  <si>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</si>
  <si>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</si>
  <si>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</si>
  <si>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</si>
  <si>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</si>
  <si>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</si>
  <si>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</si>
  <si>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</si>
  <si>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</si>
  <si>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</si>
  <si>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</si>
  <si>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</si>
  <si>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</si>
  <si>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</si>
  <si>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</si>
  <si>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</si>
  <si>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</si>
  <si>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</si>
  <si>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</si>
  <si>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</si>
  <si>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</si>
  <si>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</si>
  <si>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</si>
  <si>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</si>
  <si>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</si>
  <si>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</si>
  <si>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</si>
  <si>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</si>
  <si>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</si>
  <si>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</si>
  <si>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</si>
  <si>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</si>
  <si>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</si>
  <si>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</si>
  <si>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</si>
  <si>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</si>
  <si>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</si>
  <si>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</si>
  <si>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</si>
  <si>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</si>
  <si>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</si>
  <si>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</si>
  <si>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</si>
  <si>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</si>
  <si>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</si>
  <si>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</si>
  <si>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</si>
  <si>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</si>
  <si>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</si>
  <si>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</si>
  <si>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</si>
  <si>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</si>
  <si>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</si>
  <si>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</si>
  <si>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</si>
  <si>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</si>
  <si>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</si>
  <si>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</si>
  <si>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</si>
  <si>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</si>
  <si>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</si>
  <si>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</si>
  <si>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</si>
  <si>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</si>
  <si>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</si>
  <si>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</si>
  <si>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</si>
  <si>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</si>
  <si>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</si>
  <si>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</si>
  <si>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</si>
  <si>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</si>
  <si>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</si>
  <si>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</si>
  <si>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</si>
  <si>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</si>
  <si>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</si>
  <si>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</si>
  <si>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</si>
  <si>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</si>
  <si>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</si>
  <si>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</si>
  <si>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</si>
  <si>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</si>
  <si>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</si>
  <si>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</si>
  <si>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</si>
  <si>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</si>
  <si>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</si>
  <si>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</si>
  <si>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</si>
  <si>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</si>
  <si>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</si>
  <si>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</si>
  <si>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</si>
  <si>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</si>
  <si>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</si>
  <si>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</si>
  <si>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</si>
  <si>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</si>
  <si>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</si>
  <si>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</si>
  <si>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</si>
  <si>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</si>
  <si>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</si>
  <si>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</si>
  <si>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</si>
  <si>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</si>
  <si>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</si>
  <si>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</si>
  <si>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</si>
  <si>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</si>
  <si>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</si>
  <si>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</si>
  <si>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</si>
  <si>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</si>
  <si>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</si>
  <si>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</si>
  <si>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</si>
  <si>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</si>
  <si>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</si>
  <si>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</si>
  <si>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</si>
  <si>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</si>
  <si>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</si>
  <si>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</si>
  <si>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</si>
  <si>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</si>
  <si>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</si>
  <si>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</si>
  <si>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</si>
  <si>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</si>
  <si>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</si>
  <si>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</si>
  <si>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</si>
  <si>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</si>
  <si>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</si>
  <si>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</si>
  <si>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</si>
  <si>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</si>
  <si>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</si>
  <si>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</si>
  <si>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</si>
  <si>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</si>
  <si>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</si>
  <si>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</si>
  <si>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</si>
  <si>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</si>
  <si>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</si>
  <si>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</si>
  <si>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</si>
  <si>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</si>
  <si>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</si>
  <si>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</si>
  <si>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</si>
  <si>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</si>
  <si>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</si>
  <si>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</si>
  <si>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</si>
  <si>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</si>
  <si>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</si>
  <si>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</si>
  <si>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</si>
  <si>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</si>
  <si>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</si>
  <si>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</si>
  <si>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</si>
  <si>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</si>
  <si>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</si>
  <si>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</si>
  <si>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</si>
  <si>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</si>
  <si>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</si>
  <si>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</si>
  <si>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</si>
  <si>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</si>
  <si>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</si>
  <si>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</si>
  <si>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</si>
  <si>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</si>
  <si>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</si>
  <si>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</si>
  <si>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</si>
  <si>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</si>
  <si>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</si>
  <si>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</si>
  <si>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</si>
  <si>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</si>
  <si>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</si>
  <si>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</si>
  <si>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</si>
  <si>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</si>
  <si>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</si>
  <si>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</si>
  <si>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</si>
  <si>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</si>
  <si>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</si>
  <si>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</si>
  <si>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</si>
  <si>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</si>
  <si>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</si>
  <si>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</si>
  <si>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</si>
  <si>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</si>
  <si>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</si>
  <si>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</si>
  <si>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</si>
  <si>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</si>
  <si>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</si>
  <si>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</si>
  <si>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</si>
  <si>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</si>
  <si>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</si>
  <si>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</si>
  <si>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</si>
  <si>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</si>
  <si>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</si>
  <si>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</si>
  <si>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</si>
  <si>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</si>
  <si>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</si>
  <si>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</si>
  <si>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</si>
  <si>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</si>
  <si>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</si>
  <si>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</si>
  <si>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</si>
  <si>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</si>
  <si>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</si>
  <si>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</si>
  <si>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</si>
  <si>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</si>
  <si>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</si>
  <si>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</si>
  <si>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</si>
  <si>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</si>
  <si>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</si>
  <si>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</si>
  <si>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</si>
  <si>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</si>
  <si>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</si>
  <si>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</si>
  <si>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</si>
  <si>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</si>
  <si>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</si>
  <si>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</si>
  <si>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</si>
  <si>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</si>
  <si>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</si>
  <si>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</si>
  <si>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</si>
  <si>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</si>
  <si>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</si>
  <si>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</si>
  <si>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</si>
  <si>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</si>
  <si>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</si>
  <si>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</si>
  <si>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</si>
  <si>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</si>
  <si>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</si>
  <si>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</si>
  <si>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</si>
  <si>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</si>
  <si>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</si>
  <si>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</si>
  <si>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</si>
  <si>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</si>
  <si>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</si>
  <si>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</si>
  <si>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</si>
  <si>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</si>
  <si>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</si>
  <si>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</si>
  <si>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</si>
  <si>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</si>
  <si>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</si>
  <si>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</si>
  <si>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</si>
  <si>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</si>
  <si>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</si>
  <si>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</si>
  <si>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</si>
  <si>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</si>
  <si>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</si>
  <si>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</si>
  <si>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</si>
  <si>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</si>
  <si>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</si>
  <si>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</si>
  <si>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</si>
  <si>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</si>
  <si>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</si>
  <si>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</si>
  <si>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</si>
  <si>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</si>
  <si>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</si>
  <si>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</si>
  <si>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</si>
  <si>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</si>
  <si>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</si>
  <si>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</si>
  <si>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</si>
  <si>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</si>
  <si>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</si>
  <si>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</si>
  <si>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</si>
  <si>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</si>
  <si>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</si>
  <si>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</si>
  <si>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</si>
  <si>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</si>
  <si>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</si>
  <si>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</si>
  <si>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</si>
  <si>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</si>
  <si>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</si>
  <si>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</si>
  <si>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</si>
  <si>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</si>
  <si>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</si>
  <si>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</si>
  <si>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</si>
  <si>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</si>
  <si>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</si>
  <si>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</si>
  <si>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</si>
  <si>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</si>
  <si>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</si>
  <si>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</si>
  <si>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</si>
  <si>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</si>
  <si>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</si>
  <si>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</si>
  <si>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</si>
  <si>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</si>
  <si>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</si>
  <si>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</si>
  <si>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</si>
  <si>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</si>
  <si>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</si>
  <si>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</si>
  <si>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</si>
  <si>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</si>
  <si>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</si>
  <si>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</si>
  <si>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</si>
  <si>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</si>
  <si>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</si>
  <si>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</si>
  <si>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</si>
  <si>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</si>
  <si>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</si>
  <si>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</si>
  <si>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</si>
  <si>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</si>
  <si>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</si>
  <si>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</si>
  <si>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</si>
  <si>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</si>
  <si>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</si>
  <si>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</si>
  <si>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</si>
  <si>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</si>
  <si>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</si>
  <si>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</si>
  <si>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</si>
  <si>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</si>
  <si>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</si>
  <si>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</si>
  <si>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</si>
  <si>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</si>
  <si>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</si>
  <si>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</si>
  <si>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</si>
  <si>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</si>
  <si>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</si>
  <si>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</si>
  <si>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</si>
  <si>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</si>
  <si>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</si>
  <si>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</si>
  <si>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</si>
  <si>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</si>
  <si>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</si>
  <si>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</si>
  <si>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</si>
  <si>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</si>
  <si>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</si>
  <si>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</si>
  <si>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</si>
  <si>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</si>
  <si>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</si>
  <si>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</si>
  <si>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</si>
  <si>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</si>
  <si>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</si>
  <si>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</si>
  <si>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</si>
  <si>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</si>
  <si>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</si>
  <si>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</si>
  <si>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</si>
  <si>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</si>
  <si>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</si>
  <si>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</si>
  <si>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</si>
  <si>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</si>
  <si>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</si>
  <si>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</si>
  <si>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</si>
  <si>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</si>
  <si>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</si>
  <si>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</si>
  <si>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</si>
  <si>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</si>
  <si>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</si>
  <si>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</si>
  <si>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</si>
  <si>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</si>
  <si>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</si>
  <si>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</si>
  <si>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</si>
  <si>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</si>
  <si>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</si>
  <si>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</si>
  <si>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</si>
  <si>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</si>
  <si>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</si>
  <si>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</si>
  <si>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</si>
  <si>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</si>
  <si>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</si>
  <si>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</si>
  <si>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</si>
  <si>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</si>
  <si>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</si>
  <si>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</si>
  <si>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</si>
  <si>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</si>
  <si>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</si>
  <si>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</si>
  <si>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</si>
  <si>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</si>
  <si>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</si>
  <si>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</si>
  <si>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</si>
  <si>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</si>
  <si>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</si>
  <si>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</si>
  <si>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</si>
  <si>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</si>
  <si>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</si>
  <si>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</si>
  <si>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</si>
  <si>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</si>
  <si>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</si>
  <si>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</si>
  <si>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</si>
  <si>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</si>
  <si>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</si>
  <si>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</si>
  <si>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</si>
  <si>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</si>
  <si>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</si>
  <si>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</si>
  <si>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</si>
  <si>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</si>
  <si>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</si>
  <si>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</si>
  <si>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</si>
  <si>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</si>
  <si>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</si>
  <si>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</si>
  <si>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</si>
  <si>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</si>
  <si>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</si>
  <si>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</si>
  <si>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</si>
  <si>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</si>
  <si>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</si>
  <si>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</si>
  <si>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</si>
  <si>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</si>
  <si>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</si>
  <si>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</si>
  <si>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</si>
  <si>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</si>
  <si>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</si>
  <si>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</si>
  <si>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</si>
  <si>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</si>
  <si>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</si>
  <si>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</si>
  <si>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</si>
  <si>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</si>
  <si>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</si>
  <si>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</si>
  <si>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</si>
  <si>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</si>
  <si>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</si>
  <si>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</si>
  <si>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</si>
  <si>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</si>
  <si>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</si>
  <si>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</si>
  <si>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</si>
  <si>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</si>
  <si>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</si>
  <si>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</si>
  <si>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</si>
  <si>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</si>
  <si>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</si>
  <si>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</si>
  <si>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</si>
  <si>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</si>
  <si>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</si>
  <si>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</si>
  <si>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</si>
  <si>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</si>
  <si>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</si>
  <si>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</si>
  <si>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</si>
  <si>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</si>
  <si>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</si>
  <si>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</si>
  <si>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</si>
  <si>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</si>
  <si>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</si>
  <si>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</si>
  <si>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</si>
  <si>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</si>
  <si>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</si>
  <si>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</si>
  <si>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</si>
  <si>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</si>
  <si>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</si>
  <si>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</si>
  <si>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</si>
  <si>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</si>
  <si>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</si>
  <si>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</si>
  <si>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</si>
  <si>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</si>
  <si>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</si>
  <si>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</si>
  <si>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</si>
  <si>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</si>
  <si>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</si>
  <si>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</si>
  <si>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</si>
  <si>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</si>
  <si>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</si>
  <si>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</si>
  <si>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</si>
  <si>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</si>
  <si>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</si>
  <si>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</si>
  <si>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</si>
  <si>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</si>
  <si>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</si>
  <si>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</si>
  <si>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</si>
  <si>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</si>
  <si>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</si>
  <si>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</si>
  <si>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</si>
  <si>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</si>
  <si>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</si>
  <si>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</si>
  <si>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</si>
  <si>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</si>
  <si>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</si>
  <si>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</si>
  <si>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</si>
  <si>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</si>
  <si>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</si>
  <si>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</si>
  <si>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</si>
  <si>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</si>
  <si>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</si>
  <si>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</si>
  <si>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</si>
  <si>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</si>
  <si>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</si>
  <si>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</si>
  <si>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</si>
  <si>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</si>
  <si>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</si>
  <si>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</si>
  <si>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</si>
  <si>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</si>
  <si>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</si>
  <si>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</si>
  <si>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</si>
  <si>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</si>
  <si>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</si>
  <si>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</si>
  <si>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</si>
  <si>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</si>
  <si>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</si>
  <si>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</si>
  <si>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</si>
  <si>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</si>
  <si>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</si>
  <si>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</si>
  <si>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</si>
  <si>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</si>
  <si>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</si>
  <si>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</si>
  <si>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</si>
  <si>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</si>
  <si>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</si>
  <si>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</si>
  <si>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</si>
  <si>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</si>
  <si>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</si>
  <si>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</si>
  <si>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</si>
  <si>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</si>
  <si>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</si>
  <si>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</si>
  <si>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</si>
  <si>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</si>
  <si>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</si>
  <si>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</si>
  <si>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</si>
  <si>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</si>
  <si>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</si>
  <si>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</si>
  <si>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</si>
  <si>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</si>
  <si>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</si>
  <si>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</si>
  <si>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</si>
  <si>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</si>
  <si>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</si>
  <si>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</si>
  <si>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</si>
  <si>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</si>
  <si>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</si>
  <si>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</si>
  <si>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</si>
  <si>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</si>
  <si>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</si>
  <si>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</si>
  <si>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</si>
  <si>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</si>
  <si>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</si>
  <si>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</si>
  <si>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</si>
  <si>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</si>
  <si>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</si>
  <si>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</si>
  <si>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</si>
  <si>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</si>
  <si>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</si>
  <si>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</si>
  <si>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</si>
  <si>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</si>
  <si>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</si>
  <si>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</si>
  <si>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</si>
  <si>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</si>
  <si>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</si>
  <si>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</si>
  <si>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</si>
  <si>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</si>
  <si>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</si>
  <si>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</si>
  <si>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</si>
  <si>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</si>
  <si>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</si>
  <si>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</si>
  <si>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</si>
  <si>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</si>
  <si>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</si>
  <si>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</si>
  <si>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</si>
  <si>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</si>
  <si>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</si>
  <si>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</si>
  <si>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</si>
  <si>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</si>
  <si>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</si>
  <si>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</si>
  <si>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</si>
  <si>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</si>
  <si>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</si>
  <si>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</si>
  <si>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</si>
  <si>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</si>
  <si>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</si>
  <si>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</si>
  <si>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</si>
  <si>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</si>
  <si>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</si>
  <si>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</si>
  <si>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</si>
  <si>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</si>
  <si>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</si>
  <si>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</si>
  <si>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</si>
  <si>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</si>
  <si>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</si>
  <si>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</si>
  <si>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</si>
  <si>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</si>
  <si>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</si>
  <si>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</si>
  <si>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</si>
  <si>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</si>
  <si>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</si>
  <si>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</si>
  <si>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</si>
  <si>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</si>
  <si>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</si>
  <si>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</si>
  <si>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</si>
  <si>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</si>
  <si>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</si>
  <si>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</si>
  <si>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</si>
  <si>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</si>
  <si>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</si>
  <si>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</si>
  <si>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</si>
  <si>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</si>
  <si>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</si>
  <si>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</si>
  <si>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</si>
  <si>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</si>
  <si>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</si>
  <si>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</si>
  <si>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</si>
  <si>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</si>
  <si>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</si>
  <si>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</si>
  <si>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</si>
  <si>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</si>
  <si>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</si>
  <si>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</si>
  <si>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</si>
  <si>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</si>
  <si>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</si>
  <si>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</si>
  <si>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</si>
  <si>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</si>
  <si>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</si>
  <si>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</si>
  <si>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</si>
  <si>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</si>
  <si>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</si>
  <si>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</si>
  <si>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</si>
  <si>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</si>
  <si>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</si>
  <si>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</si>
  <si>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</si>
  <si>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</si>
  <si>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</si>
  <si>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</si>
  <si>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</si>
  <si>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</si>
  <si>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</si>
  <si>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</si>
  <si>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</si>
  <si>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</si>
  <si>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</si>
  <si>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</si>
  <si>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</si>
  <si>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</si>
  <si>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</si>
  <si>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</si>
  <si>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</si>
  <si>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</si>
  <si>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</si>
  <si>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</si>
  <si>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</si>
  <si>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</si>
  <si>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</si>
  <si>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</si>
  <si>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</si>
  <si>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</si>
  <si>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</si>
  <si>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</si>
  <si>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</si>
  <si>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</si>
  <si>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</si>
  <si>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</si>
  <si>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</si>
  <si>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</si>
  <si>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</si>
  <si>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</si>
  <si>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</si>
  <si>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</si>
  <si>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</si>
  <si>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</si>
  <si>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</si>
  <si>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</si>
  <si>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</si>
  <si>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</si>
  <si>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</si>
  <si>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</si>
  <si>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</si>
  <si>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</si>
  <si>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</si>
  <si>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</si>
  <si>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</si>
  <si>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</si>
  <si>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</si>
  <si>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</si>
  <si>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</si>
  <si>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</si>
  <si>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</si>
  <si>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</si>
  <si>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</si>
  <si>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</si>
  <si>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</si>
  <si>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</si>
  <si>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</si>
  <si>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</si>
  <si>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</si>
  <si>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</si>
  <si>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</si>
  <si>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</si>
  <si>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</si>
  <si>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</si>
  <si>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</si>
  <si>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</si>
  <si>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</si>
  <si>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</si>
  <si>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</si>
  <si>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</si>
  <si>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</si>
  <si>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</si>
  <si>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</si>
  <si>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</si>
  <si>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</si>
  <si>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</si>
  <si>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</si>
  <si>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</si>
  <si>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</si>
  <si>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</si>
  <si>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</si>
  <si>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</si>
  <si>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</si>
  <si>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</si>
  <si>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</si>
  <si>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</si>
  <si>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</si>
  <si>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</si>
  <si>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</si>
  <si>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</si>
  <si>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</si>
  <si>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</si>
  <si>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</si>
  <si>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</si>
  <si>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</si>
  <si>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</si>
  <si>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</si>
  <si>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</si>
  <si>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</si>
  <si>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</si>
  <si>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</si>
  <si>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</si>
  <si>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</si>
  <si>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</si>
  <si>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</si>
  <si>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</si>
  <si>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</si>
  <si>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</si>
  <si>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</si>
  <si>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</si>
  <si>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</si>
  <si>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</si>
  <si>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</si>
  <si>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</si>
  <si>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</si>
  <si>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</si>
  <si>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</si>
  <si>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</si>
  <si>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</si>
  <si>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</si>
  <si>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</si>
  <si>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</si>
  <si>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</si>
  <si>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</si>
  <si>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</si>
  <si>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</si>
  <si>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</si>
  <si>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</si>
  <si>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</si>
  <si>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</si>
  <si>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</si>
  <si>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</si>
  <si>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</si>
  <si>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</si>
  <si>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</si>
  <si>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</si>
  <si>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</si>
  <si>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</si>
  <si>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</si>
  <si>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</si>
  <si>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</si>
  <si>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</si>
  <si>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</si>
  <si>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</si>
  <si>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</si>
  <si>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</si>
  <si>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</si>
  <si>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</si>
  <si>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</si>
  <si>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</si>
  <si>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</si>
  <si>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</si>
  <si>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</si>
  <si>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</si>
  <si>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</si>
  <si>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</si>
  <si>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</si>
  <si>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</si>
  <si>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</si>
  <si>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</si>
  <si>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</si>
  <si>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</si>
  <si>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</si>
  <si>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</si>
  <si>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</si>
  <si>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</si>
  <si>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</si>
  <si>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</si>
  <si>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</si>
  <si>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</si>
  <si>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</si>
  <si>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</si>
  <si>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</si>
  <si>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</si>
  <si>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</si>
  <si>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</si>
  <si>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</si>
  <si>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</si>
  <si>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</si>
  <si>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</si>
  <si>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</si>
  <si>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</si>
  <si>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</si>
  <si>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</si>
  <si>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</si>
  <si>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</si>
  <si>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</si>
  <si>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</si>
  <si>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</si>
  <si>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</si>
  <si>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</si>
  <si>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</si>
  <si>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</si>
  <si>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</si>
  <si>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</si>
  <si>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</si>
  <si>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</si>
  <si>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</si>
  <si>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</si>
  <si>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</si>
  <si>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</si>
  <si>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</si>
  <si>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</si>
  <si>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</si>
  <si>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</si>
  <si>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</si>
  <si>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</si>
  <si>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</si>
  <si>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</si>
  <si>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</si>
  <si>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</si>
  <si>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</si>
  <si>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</si>
  <si>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</si>
  <si>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</si>
  <si>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</si>
  <si>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</si>
  <si>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</si>
  <si>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</si>
  <si>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</si>
  <si>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</si>
  <si>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</si>
  <si>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</si>
  <si>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</si>
  <si>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</si>
  <si>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</si>
  <si>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</si>
  <si>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</si>
  <si>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</si>
  <si>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</si>
  <si>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</si>
  <si>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</si>
  <si>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</si>
  <si>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</si>
  <si>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</si>
  <si>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</si>
  <si>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</si>
  <si>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</si>
  <si>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</si>
  <si>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</si>
  <si>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</si>
  <si>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</si>
  <si>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</si>
  <si>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</si>
  <si>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</si>
  <si>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</si>
  <si>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</si>
  <si>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</si>
  <si>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</si>
  <si>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</si>
  <si>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</si>
  <si>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</si>
  <si>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</si>
  <si>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</si>
  <si>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</si>
  <si>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</si>
  <si>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</si>
  <si>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</si>
  <si>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</si>
  <si>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</si>
  <si>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</si>
  <si>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</si>
  <si>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</si>
  <si>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</si>
  <si>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</si>
  <si>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</si>
  <si>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</si>
  <si>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</si>
  <si>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</si>
  <si>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</si>
  <si>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</si>
  <si>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</si>
  <si>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</si>
  <si>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</si>
  <si>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</si>
  <si>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</si>
  <si>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</si>
  <si>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</si>
  <si>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</si>
  <si>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</si>
  <si>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</si>
  <si>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</si>
  <si>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</si>
  <si>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</si>
  <si>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</si>
  <si>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</si>
  <si>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</si>
  <si>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</si>
  <si>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</si>
  <si>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</si>
  <si>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</si>
  <si>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</si>
  <si>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</si>
  <si>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</si>
  <si>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</si>
  <si>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</si>
  <si>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</si>
  <si>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</si>
  <si>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</si>
  <si>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</si>
  <si>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</si>
  <si>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</si>
  <si>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</si>
  <si>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</si>
  <si>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</si>
  <si>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</si>
  <si>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</si>
  <si>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</si>
  <si>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</si>
  <si>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</si>
  <si>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</si>
  <si>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</si>
  <si>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</si>
  <si>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</si>
  <si>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</si>
  <si>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</si>
  <si>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</si>
  <si>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</si>
  <si>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</si>
  <si>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</si>
  <si>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</si>
  <si>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</si>
  <si>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</si>
  <si>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</si>
  <si>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</si>
  <si>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</si>
  <si>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</si>
  <si>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</si>
  <si>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</si>
  <si>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</si>
  <si>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</si>
  <si>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</si>
  <si>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</si>
  <si>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</si>
  <si>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</si>
  <si>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</si>
  <si>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</si>
  <si>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</si>
  <si>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</si>
  <si>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</si>
  <si>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</si>
  <si>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</si>
  <si>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</si>
  <si>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</si>
  <si>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</si>
  <si>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</si>
  <si>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</si>
  <si>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</si>
  <si>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</si>
  <si>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</si>
  <si>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</si>
  <si>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</si>
  <si>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</si>
  <si>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</si>
  <si>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</si>
  <si>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</si>
  <si>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</si>
  <si>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</si>
  <si>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</si>
  <si>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</si>
  <si>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</si>
  <si>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</si>
  <si>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</si>
  <si>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</si>
  <si>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</si>
  <si>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</si>
  <si>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</si>
  <si>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</si>
  <si>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</si>
  <si>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</si>
  <si>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</si>
  <si>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</si>
  <si>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</si>
  <si>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</si>
  <si>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</si>
  <si>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</si>
  <si>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</si>
  <si>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</si>
  <si>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</si>
  <si>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</si>
  <si>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</si>
  <si>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</si>
  <si>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</si>
  <si>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</si>
  <si>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</si>
  <si>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</si>
  <si>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</si>
  <si>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</si>
  <si>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</si>
  <si>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</si>
  <si>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</si>
  <si>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</si>
  <si>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</si>
  <si>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</si>
  <si>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</si>
  <si>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</si>
  <si>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</si>
  <si>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</si>
  <si>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</si>
  <si>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</si>
  <si>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</si>
  <si>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</si>
  <si>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</si>
  <si>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</si>
  <si>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</si>
  <si>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</si>
  <si>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</si>
  <si>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</si>
  <si>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</si>
  <si>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</si>
  <si>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</si>
  <si>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</si>
  <si>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</si>
  <si>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</si>
  <si>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</si>
  <si>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</si>
  <si>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</si>
  <si>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</si>
  <si>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</si>
  <si>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</si>
  <si>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</si>
  <si>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</si>
  <si>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</si>
  <si>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</si>
  <si>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</si>
  <si>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</si>
  <si>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</si>
  <si>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</si>
  <si>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</si>
  <si>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</si>
  <si>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</si>
  <si>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</si>
  <si>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</si>
  <si>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</si>
  <si>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</si>
  <si>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</si>
  <si>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</si>
  <si>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</si>
  <si>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</si>
  <si>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</si>
  <si>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</si>
  <si>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</si>
  <si>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</si>
  <si>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</si>
  <si>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</si>
  <si>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</si>
  <si>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</si>
  <si>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</si>
  <si>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</si>
  <si>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</si>
  <si>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</si>
  <si>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</si>
  <si>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</si>
  <si>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</si>
  <si>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</si>
  <si>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</si>
  <si>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</si>
  <si>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</si>
  <si>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</si>
  <si>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</si>
  <si>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</si>
  <si>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</si>
  <si>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</si>
  <si>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</si>
  <si>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</si>
  <si>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</si>
  <si>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</si>
  <si>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</si>
  <si>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</si>
  <si>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</si>
  <si>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</si>
  <si>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</si>
  <si>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</si>
  <si>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</si>
  <si>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</si>
  <si>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</si>
  <si>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</si>
  <si>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</si>
  <si>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</si>
  <si>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</si>
  <si>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</si>
  <si>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</si>
  <si>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</si>
  <si>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</si>
  <si>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</si>
  <si>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</si>
  <si>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</si>
  <si>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</si>
  <si>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</si>
  <si>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</si>
  <si>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</si>
  <si>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</si>
  <si>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</si>
  <si>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</si>
  <si>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</si>
  <si>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</si>
  <si>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</si>
  <si>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</si>
  <si>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</si>
  <si>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</si>
  <si>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</si>
  <si>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</si>
  <si>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</si>
  <si>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</si>
  <si>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</si>
  <si>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</si>
  <si>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</si>
  <si>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</si>
  <si>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</si>
  <si>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</si>
  <si>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</si>
  <si>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</si>
  <si>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</si>
  <si>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</si>
  <si>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</si>
  <si>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</si>
  <si>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</si>
  <si>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</si>
  <si>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</si>
  <si>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</si>
  <si>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</si>
  <si>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</si>
  <si>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</si>
  <si>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</si>
  <si>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</si>
  <si>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</si>
  <si>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</si>
  <si>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</si>
  <si>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</si>
  <si>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</si>
  <si>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</si>
  <si>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</si>
  <si>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</si>
  <si>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</si>
  <si>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</si>
  <si>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</si>
  <si>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</si>
  <si>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</si>
  <si>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</si>
  <si>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</si>
  <si>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</si>
  <si>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</si>
  <si>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</si>
  <si>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</si>
  <si>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</si>
  <si>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</si>
  <si>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</si>
  <si>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</si>
  <si>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</si>
  <si>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</si>
  <si>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</si>
  <si>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</si>
  <si>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</si>
  <si>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</si>
  <si>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</si>
  <si>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</si>
  <si>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</si>
  <si>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</si>
  <si>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</si>
  <si>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</si>
  <si>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</si>
  <si>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</si>
  <si>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</si>
  <si>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</si>
  <si>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</si>
  <si>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</si>
  <si>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</si>
  <si>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</si>
  <si>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</si>
  <si>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</si>
  <si>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</si>
  <si>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</si>
  <si>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</si>
  <si>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</si>
  <si>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</si>
  <si>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</si>
  <si>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</si>
  <si>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</si>
  <si>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</si>
  <si>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</si>
  <si>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</si>
  <si>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</si>
  <si>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</si>
  <si>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</si>
  <si>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</si>
  <si>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</si>
  <si>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</si>
  <si>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</si>
  <si>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</si>
  <si>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</si>
  <si>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</si>
  <si>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</si>
  <si>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</si>
  <si>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</si>
  <si>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</si>
  <si>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</si>
  <si>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</si>
  <si>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</si>
  <si>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</si>
  <si>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</si>
  <si>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</si>
  <si>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</si>
  <si>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</si>
  <si>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</si>
  <si>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</si>
  <si>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</si>
  <si>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</si>
  <si>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</si>
  <si>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</si>
  <si>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</si>
  <si>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</si>
  <si>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</si>
  <si>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</si>
  <si>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</si>
  <si>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</si>
  <si>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</si>
  <si>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</si>
  <si>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</si>
  <si>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</si>
  <si>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</si>
  <si>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</si>
  <si>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</si>
  <si>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</si>
  <si>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</si>
  <si>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</si>
  <si>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</si>
  <si>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</si>
  <si>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</si>
  <si>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</si>
  <si>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</si>
  <si>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</si>
  <si>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</si>
  <si>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</si>
  <si>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</si>
  <si>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</si>
  <si>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</si>
  <si>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</si>
  <si>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</si>
  <si>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</si>
  <si>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</si>
  <si>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</si>
  <si>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</si>
  <si>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</si>
  <si>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</si>
  <si>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</si>
  <si>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</si>
  <si>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</si>
  <si>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</si>
  <si>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</si>
  <si>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</si>
  <si>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</si>
  <si>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</si>
  <si>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</si>
  <si>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</si>
  <si>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</si>
  <si>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</si>
  <si>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</si>
  <si>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</si>
  <si>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</si>
  <si>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</si>
  <si>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</si>
  <si>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</si>
  <si>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</si>
  <si>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</si>
  <si>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</si>
  <si>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</si>
  <si>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</si>
  <si>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</si>
  <si>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</si>
  <si>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</si>
  <si>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</si>
  <si>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</si>
  <si>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</si>
  <si>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</si>
  <si>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</si>
  <si>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</si>
  <si>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</si>
  <si>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</si>
  <si>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</si>
  <si>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</si>
  <si>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</si>
  <si>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</si>
  <si>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</si>
  <si>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</si>
  <si>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</si>
  <si>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</si>
  <si>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</si>
  <si>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</si>
  <si>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</si>
  <si>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</si>
  <si>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</si>
  <si>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</si>
  <si>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</si>
  <si>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</si>
  <si>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</si>
  <si>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</si>
  <si>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</si>
  <si>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</si>
  <si>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</si>
  <si>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</si>
  <si>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</si>
  <si>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</si>
  <si>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</si>
  <si>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</si>
  <si>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</si>
  <si>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</si>
  <si>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</si>
  <si>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</si>
  <si>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</si>
  <si>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</si>
  <si>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</si>
  <si>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</si>
  <si>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</si>
  <si>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</si>
  <si>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</si>
  <si>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</si>
  <si>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</si>
  <si>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</si>
  <si>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</si>
  <si>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</si>
  <si>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</si>
  <si>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</si>
  <si>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</si>
  <si>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</si>
  <si>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</si>
  <si>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</si>
  <si>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</si>
  <si>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</si>
  <si>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</si>
  <si>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</si>
  <si>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</si>
  <si>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</si>
  <si>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</si>
  <si>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</si>
  <si>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</si>
  <si>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</si>
  <si>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</si>
  <si>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</si>
  <si>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</si>
  <si>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</si>
  <si>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</si>
  <si>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</si>
  <si>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</si>
  <si>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</si>
  <si>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</si>
  <si>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</si>
  <si>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</si>
  <si>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</si>
  <si>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</si>
  <si>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</si>
  <si>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</si>
  <si>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</si>
  <si>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</si>
  <si>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</si>
  <si>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</si>
  <si>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</si>
  <si>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</si>
  <si>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</si>
  <si>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</si>
  <si>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</si>
  <si>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</si>
  <si>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</si>
  <si>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</si>
  <si>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</si>
  <si>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</si>
  <si>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</si>
  <si>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</si>
  <si>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</si>
  <si>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</si>
  <si>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</si>
  <si>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</si>
  <si>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</si>
  <si>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</si>
  <si>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</si>
  <si>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</si>
  <si>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</si>
  <si>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</si>
  <si>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</si>
  <si>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</si>
  <si>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</si>
  <si>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</si>
  <si>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</si>
  <si>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</si>
  <si>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</si>
  <si>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</si>
  <si>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</si>
  <si>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</si>
  <si>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</si>
  <si>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</si>
  <si>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</si>
  <si>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</si>
  <si>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</si>
  <si>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</si>
  <si>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</si>
  <si>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</si>
  <si>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</si>
  <si>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</si>
  <si>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</si>
  <si>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</si>
  <si>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</si>
  <si>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</si>
  <si>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</si>
  <si>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</si>
  <si>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</si>
  <si>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</si>
  <si>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</si>
  <si>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</si>
  <si>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</si>
  <si>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</si>
  <si>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</si>
  <si>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</si>
  <si>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</si>
  <si>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</si>
  <si>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</si>
  <si>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</si>
  <si>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</si>
  <si>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</si>
  <si>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</si>
  <si>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</si>
  <si>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</si>
  <si>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</si>
  <si>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</si>
  <si>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</si>
  <si>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</si>
  <si>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</si>
  <si>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</si>
  <si>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</si>
  <si>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</si>
  <si>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</si>
  <si>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</si>
  <si>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</si>
  <si>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</si>
  <si>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</si>
  <si>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</si>
  <si>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</si>
  <si>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</si>
  <si>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</si>
  <si>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</si>
  <si>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</si>
  <si>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</si>
  <si>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</si>
  <si>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</si>
  <si>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</si>
  <si>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</si>
  <si>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</si>
  <si>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</si>
  <si>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</si>
  <si>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</si>
  <si>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</si>
  <si>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</si>
  <si>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</si>
  <si>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</si>
  <si>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</si>
  <si>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</si>
  <si>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</si>
  <si>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</si>
  <si>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</si>
  <si>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</si>
  <si>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</si>
  <si>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</si>
  <si>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</si>
  <si>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</si>
  <si>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</si>
  <si>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</si>
  <si>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</si>
  <si>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</si>
  <si>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</si>
  <si>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</si>
  <si>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</si>
  <si>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</si>
  <si>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</si>
  <si>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</si>
  <si>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</si>
  <si>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</si>
  <si>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</si>
  <si>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</si>
  <si>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</si>
  <si>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</si>
  <si>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</si>
  <si>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</si>
  <si>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</si>
  <si>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</si>
  <si>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</si>
  <si>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</si>
  <si>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</si>
  <si>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</si>
  <si>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</si>
  <si>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</si>
  <si>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</si>
  <si>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</si>
  <si>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</si>
  <si>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</si>
  <si>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</si>
  <si>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</si>
  <si>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</si>
  <si>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</si>
  <si>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</si>
  <si>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</si>
  <si>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</si>
  <si>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</si>
  <si>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</si>
  <si>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</si>
  <si>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</si>
  <si>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</si>
  <si>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</si>
  <si>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</si>
  <si>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</si>
  <si>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</si>
  <si>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</si>
  <si>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</si>
  <si>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</si>
  <si>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</si>
  <si>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</si>
  <si>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</si>
  <si>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</si>
  <si>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</si>
  <si>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</si>
  <si>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</si>
  <si>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</si>
  <si>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</si>
  <si>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</si>
  <si>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</si>
  <si>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</si>
  <si>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</si>
  <si>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</si>
  <si>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</si>
  <si>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</si>
  <si>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</si>
  <si>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</si>
  <si>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</si>
  <si>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</si>
  <si>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</si>
  <si>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</si>
  <si>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</si>
  <si>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</si>
  <si>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</si>
  <si>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</si>
  <si>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</si>
  <si>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</si>
  <si>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</si>
  <si>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</si>
  <si>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</si>
  <si>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</si>
  <si>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</si>
  <si>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</si>
  <si>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</si>
  <si>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</si>
  <si>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</si>
  <si>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</si>
  <si>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</si>
  <si>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</si>
  <si>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</si>
  <si>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</si>
  <si>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</si>
  <si>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</si>
  <si>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</si>
  <si>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</si>
  <si>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</si>
  <si>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</si>
  <si>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</si>
  <si>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</si>
  <si>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</si>
  <si>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</si>
  <si>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</si>
  <si>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</si>
  <si>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</si>
  <si>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</si>
  <si>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</si>
  <si>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</si>
  <si>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</si>
  <si>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</si>
  <si>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</si>
  <si>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</si>
  <si>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</si>
  <si>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</si>
  <si>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</si>
  <si>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</si>
  <si>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</si>
  <si>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</si>
  <si>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</si>
  <si>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</si>
  <si>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</si>
  <si>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</si>
  <si>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</si>
  <si>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</si>
  <si>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</si>
  <si>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</si>
  <si>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</si>
  <si>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</si>
  <si>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</si>
  <si>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</si>
  <si>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</si>
  <si>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</si>
  <si>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</si>
  <si>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</si>
  <si>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</si>
  <si>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</si>
  <si>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</si>
  <si>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</si>
  <si>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</si>
  <si>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</si>
  <si>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</si>
  <si>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</si>
  <si>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</si>
  <si>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</si>
  <si>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</si>
  <si>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</si>
  <si>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</si>
  <si>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</si>
  <si>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</si>
  <si>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</si>
  <si>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</si>
  <si>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</si>
  <si>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</si>
  <si>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</si>
  <si>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</si>
  <si>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</si>
  <si>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</si>
  <si>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</si>
  <si>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</si>
  <si>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</si>
  <si>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</si>
  <si>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</si>
  <si>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</si>
  <si>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</si>
  <si>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</si>
  <si>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</si>
  <si>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</si>
  <si>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</si>
  <si>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</si>
  <si>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</si>
  <si>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</si>
  <si>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</si>
  <si>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</si>
  <si>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</si>
  <si>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</si>
  <si>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</si>
  <si>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</si>
  <si>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</si>
  <si>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</si>
  <si>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</si>
  <si>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</si>
  <si>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</si>
  <si>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</si>
  <si>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</si>
  <si>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</si>
  <si>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</si>
  <si>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</si>
  <si>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</si>
  <si>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</si>
  <si>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</si>
  <si>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</si>
  <si>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</si>
  <si>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</si>
  <si>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</si>
  <si>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</si>
  <si>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</si>
  <si>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</si>
  <si>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</si>
  <si>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</si>
  <si>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</si>
  <si>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</si>
  <si>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</si>
  <si>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</si>
  <si>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</si>
  <si>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</si>
  <si>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</si>
  <si>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</si>
  <si>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</si>
  <si>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</si>
  <si>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</si>
  <si>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</si>
  <si>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</si>
  <si>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</si>
  <si>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</si>
  <si>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</si>
  <si>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</si>
  <si>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</si>
  <si>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</si>
  <si>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</si>
  <si>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</si>
  <si>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</si>
  <si>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</si>
  <si>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</si>
  <si>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</si>
  <si>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</si>
  <si>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</si>
  <si>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</si>
  <si>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</si>
  <si>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</si>
  <si>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</si>
  <si>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</si>
  <si>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</si>
  <si>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</si>
  <si>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</si>
  <si>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</si>
  <si>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</si>
  <si>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</si>
  <si>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</si>
  <si>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</si>
  <si>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</si>
  <si>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</si>
  <si>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</si>
  <si>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</si>
  <si>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</si>
  <si>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</si>
  <si>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</si>
  <si>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</si>
  <si>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</si>
  <si>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</si>
  <si>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</si>
  <si>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</si>
  <si>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</si>
  <si>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</si>
  <si>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</si>
  <si>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</si>
  <si>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</si>
  <si>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</si>
  <si>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</si>
  <si>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</si>
  <si>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</si>
  <si>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</si>
  <si>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</si>
  <si>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</si>
  <si>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</si>
  <si>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</si>
  <si>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</si>
  <si>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</si>
  <si>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</si>
  <si>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</si>
  <si>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</si>
  <si>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</si>
  <si>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</si>
  <si>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</si>
  <si>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</si>
  <si>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</si>
  <si>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</si>
  <si>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</si>
  <si>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</si>
  <si>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</si>
  <si>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</si>
  <si>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</si>
  <si>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</si>
  <si>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</si>
  <si>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</si>
  <si>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</si>
  <si>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</si>
  <si>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</si>
  <si>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</si>
  <si>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</si>
  <si>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</si>
  <si>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</si>
  <si>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</si>
  <si>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</si>
  <si>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</si>
  <si>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</si>
  <si>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</si>
  <si>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</si>
  <si>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</si>
  <si>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</si>
  <si>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</si>
  <si>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</si>
  <si>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</si>
  <si>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</si>
  <si>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</si>
  <si>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</si>
  <si>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</si>
  <si>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</si>
  <si>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</si>
  <si>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</si>
  <si>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</si>
  <si>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</si>
  <si>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</si>
  <si>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</si>
  <si>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</si>
  <si>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</si>
  <si>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</si>
  <si>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</si>
  <si>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</si>
  <si>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</si>
  <si>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</si>
  <si>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</si>
  <si>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</si>
  <si>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</si>
  <si>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</si>
  <si>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</si>
  <si>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</si>
  <si>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</si>
  <si>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</si>
  <si>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</si>
  <si>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</si>
  <si>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</si>
  <si>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</si>
  <si>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</si>
  <si>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</si>
  <si>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</si>
  <si>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</si>
  <si>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</si>
  <si>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</si>
  <si>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</si>
  <si>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</si>
  <si>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</si>
  <si>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</si>
  <si>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</si>
  <si>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</si>
  <si>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</si>
  <si>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</si>
  <si>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</si>
  <si>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</si>
  <si>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</si>
  <si>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</si>
  <si>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</si>
  <si>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</si>
  <si>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</si>
  <si>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</si>
  <si>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</si>
  <si>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</si>
  <si>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</si>
  <si>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</si>
  <si>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</si>
  <si>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</si>
  <si>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</si>
  <si>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</si>
  <si>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</si>
  <si>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</si>
  <si>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</si>
  <si>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</si>
  <si>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</si>
  <si>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</si>
  <si>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</si>
  <si>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</si>
  <si>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</si>
  <si>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</si>
  <si>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</si>
  <si>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</si>
  <si>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</si>
  <si>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</si>
  <si>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</si>
  <si>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</si>
  <si>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</si>
  <si>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</si>
  <si>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</si>
  <si>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</si>
  <si>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</si>
  <si>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</si>
  <si>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</si>
  <si>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</si>
  <si>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</si>
  <si>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</si>
  <si>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</si>
  <si>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</si>
  <si>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</si>
  <si>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</si>
  <si>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</si>
  <si>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</si>
  <si>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</si>
  <si>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</si>
  <si>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</si>
  <si>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</si>
  <si>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</si>
  <si>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</si>
  <si>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</si>
  <si>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</si>
  <si>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</si>
  <si>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</si>
  <si>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</si>
  <si>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</si>
  <si>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</si>
  <si>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</si>
  <si>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</si>
  <si>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</si>
  <si>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</si>
  <si>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</si>
  <si>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</si>
  <si>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</si>
  <si>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</si>
  <si>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</si>
  <si>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</si>
  <si>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</si>
  <si>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</si>
  <si>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</si>
  <si>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</si>
  <si>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</si>
  <si>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</si>
  <si>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</si>
  <si>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</si>
  <si>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</si>
  <si>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</si>
  <si>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</si>
  <si>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</si>
  <si>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</si>
  <si>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</si>
  <si>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</si>
  <si>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</si>
  <si>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</si>
  <si>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</si>
  <si>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</si>
  <si>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</si>
  <si>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</si>
  <si>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</si>
  <si>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</si>
  <si>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</si>
  <si>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</si>
  <si>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</si>
  <si>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</si>
  <si>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</si>
  <si>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</si>
  <si>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</si>
  <si>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</si>
  <si>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</si>
  <si>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</si>
  <si>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</si>
  <si>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</si>
  <si>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</si>
  <si>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</si>
  <si>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</si>
  <si>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</si>
  <si>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</si>
  <si>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</si>
  <si>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</si>
  <si>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</si>
  <si>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</si>
  <si>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</si>
  <si>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</si>
  <si>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</si>
  <si>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</si>
  <si>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</si>
  <si>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</si>
  <si>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</si>
  <si>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</si>
  <si>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</si>
  <si>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</si>
  <si>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</si>
  <si>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</si>
  <si>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</si>
  <si>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</si>
  <si>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</si>
  <si>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</si>
  <si>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</si>
  <si>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</si>
  <si>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</si>
  <si>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</si>
  <si>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</si>
  <si>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</si>
  <si>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</si>
  <si>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</si>
  <si>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</si>
  <si>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</si>
  <si>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</si>
  <si>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</si>
  <si>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</si>
  <si>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</si>
  <si>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</si>
  <si>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</si>
  <si>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</si>
  <si>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</si>
  <si>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</si>
  <si>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</si>
  <si>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</si>
  <si>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</si>
  <si>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</si>
  <si>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</si>
  <si>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</si>
  <si>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</si>
  <si>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</si>
  <si>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</si>
  <si>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</si>
  <si>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</si>
  <si>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</si>
  <si>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</si>
  <si>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</si>
  <si>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</si>
  <si>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</si>
  <si>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</si>
  <si>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</si>
  <si>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</si>
  <si>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</si>
  <si>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</si>
  <si>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</si>
  <si>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</si>
  <si>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</si>
  <si>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</si>
  <si>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</si>
  <si>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</si>
  <si>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</si>
  <si>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</si>
  <si>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</si>
  <si>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</si>
  <si>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</si>
  <si>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</si>
  <si>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</si>
  <si>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</si>
  <si>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</si>
  <si>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</si>
  <si>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</si>
  <si>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</si>
  <si>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</si>
  <si>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</si>
  <si>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</si>
  <si>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</si>
  <si>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</si>
  <si>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</si>
  <si>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</si>
  <si>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</si>
  <si>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</si>
  <si>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</si>
  <si>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</si>
  <si>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</si>
  <si>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</si>
  <si>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</si>
  <si>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</si>
  <si>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</si>
  <si>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</si>
  <si>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</si>
  <si>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</si>
  <si>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</si>
  <si>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</si>
  <si>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</si>
  <si>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</si>
  <si>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</si>
  <si>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</si>
  <si>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</si>
  <si>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</si>
  <si>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</si>
  <si>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</si>
  <si>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</si>
  <si>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</si>
  <si>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</si>
  <si>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</si>
  <si>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</si>
  <si>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</si>
  <si>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</si>
  <si>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</si>
  <si>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</si>
  <si>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</si>
  <si>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</si>
  <si>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</si>
  <si>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</si>
  <si>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</si>
  <si>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</si>
  <si>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</si>
  <si>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</si>
  <si>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</si>
  <si>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</si>
  <si>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</si>
  <si>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</si>
  <si>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</si>
  <si>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</si>
  <si>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</si>
  <si>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</si>
  <si>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</si>
  <si>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</si>
  <si>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</si>
  <si>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</si>
  <si>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</si>
  <si>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</si>
  <si>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</si>
  <si>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</si>
  <si>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</si>
  <si>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</si>
  <si>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</si>
  <si>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</si>
  <si>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</si>
  <si>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</si>
  <si>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</si>
  <si>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</si>
  <si>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</si>
  <si>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</si>
  <si>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</si>
  <si>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</si>
  <si>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</si>
  <si>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</si>
  <si>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</si>
  <si>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</si>
  <si>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</si>
  <si>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</si>
  <si>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</si>
  <si>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</si>
  <si>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</si>
  <si>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</si>
  <si>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</si>
  <si>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</si>
  <si>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</si>
  <si>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</si>
  <si>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</si>
  <si>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</si>
  <si>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</si>
  <si>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</si>
  <si>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</si>
  <si>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</si>
  <si>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</si>
  <si>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</si>
  <si>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</si>
  <si>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</si>
  <si>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</si>
  <si>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</si>
  <si>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</si>
  <si>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</si>
  <si>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</si>
  <si>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</si>
  <si>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</si>
  <si>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</si>
  <si>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</si>
  <si>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</si>
  <si>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</si>
  <si>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</si>
  <si>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</si>
  <si>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</si>
  <si>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</si>
  <si>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</si>
  <si>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</si>
  <si>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</si>
  <si>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</si>
  <si>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</si>
  <si>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</si>
  <si>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</si>
  <si>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</si>
  <si>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</si>
  <si>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</si>
  <si>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</si>
  <si>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</si>
  <si>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</si>
  <si>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</si>
  <si>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</si>
  <si>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</si>
  <si>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</si>
  <si>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</si>
  <si>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</si>
  <si>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</si>
  <si>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</si>
  <si>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</si>
  <si>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</si>
  <si>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</si>
  <si>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</si>
  <si>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</si>
  <si>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</si>
  <si>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</si>
  <si>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</si>
  <si>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</si>
  <si>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</si>
  <si>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</si>
  <si>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</si>
  <si>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</si>
  <si>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</si>
  <si>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</si>
  <si>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</si>
  <si>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</si>
  <si>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</si>
  <si>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</si>
  <si>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</si>
  <si>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</si>
  <si>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</si>
  <si>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</si>
  <si>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</si>
  <si>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</si>
  <si>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</si>
  <si>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</si>
  <si>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</si>
  <si>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</si>
  <si>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</si>
  <si>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</si>
  <si>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</si>
  <si>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</si>
  <si>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</si>
  <si>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</si>
  <si>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</si>
  <si>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</si>
  <si>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</si>
  <si>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</si>
  <si>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</si>
  <si>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</si>
  <si>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</si>
  <si>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</si>
  <si>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</si>
  <si>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</si>
  <si>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</si>
  <si>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</si>
  <si>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</si>
  <si>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</si>
  <si>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</si>
  <si>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</si>
  <si>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</si>
  <si>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</si>
  <si>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</si>
  <si>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</si>
  <si>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</si>
  <si>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</si>
  <si>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</si>
  <si>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</si>
  <si>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</si>
  <si>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</si>
  <si>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</si>
  <si>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</si>
  <si>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</si>
  <si>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</si>
  <si>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</si>
  <si>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</si>
  <si>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</si>
  <si>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</si>
  <si>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</si>
  <si>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</si>
  <si>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</si>
  <si>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</si>
  <si>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</si>
  <si>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</si>
  <si>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</si>
  <si>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</si>
  <si>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</si>
  <si>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</si>
  <si>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</si>
  <si>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</si>
  <si>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</si>
  <si>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</si>
  <si>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</si>
  <si>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</si>
  <si>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</si>
  <si>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</si>
  <si>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</si>
  <si>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</si>
  <si>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</si>
  <si>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</si>
  <si>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</si>
  <si>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</si>
  <si>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</si>
  <si>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</si>
  <si>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</si>
  <si>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</si>
  <si>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</si>
  <si>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</si>
  <si>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</si>
  <si>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</si>
  <si>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</si>
  <si>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</si>
  <si>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</si>
  <si>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</si>
  <si>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</si>
  <si>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</si>
  <si>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</si>
  <si>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</si>
  <si>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</si>
  <si>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</si>
  <si>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</si>
  <si>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</si>
  <si>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</si>
  <si>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</si>
  <si>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</si>
  <si>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</si>
  <si>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</si>
  <si>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</si>
  <si>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</si>
  <si>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</si>
  <si>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</si>
  <si>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</si>
  <si>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</si>
  <si>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</si>
  <si>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</si>
  <si>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</si>
  <si>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</si>
  <si>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</si>
  <si>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</si>
  <si>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</si>
  <si>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</si>
  <si>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</si>
  <si>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</si>
  <si>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</si>
  <si>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</si>
  <si>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</si>
  <si>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</si>
  <si>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</si>
  <si>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</si>
  <si>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</si>
  <si>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</si>
  <si>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</si>
  <si>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</si>
  <si>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</si>
  <si>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</si>
  <si>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</si>
  <si>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</si>
  <si>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</si>
  <si>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</si>
  <si>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</si>
  <si>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</si>
  <si>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</si>
  <si>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</si>
  <si>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</si>
  <si>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</si>
  <si>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</si>
  <si>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</si>
  <si>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</si>
  <si>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</si>
  <si>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</si>
  <si>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</si>
  <si>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</si>
  <si>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</si>
  <si>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</si>
  <si>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</si>
  <si>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</si>
  <si>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</si>
  <si>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</si>
  <si>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</si>
  <si>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</si>
  <si>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</si>
  <si>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</si>
  <si>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</si>
  <si>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</si>
  <si>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</si>
  <si>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</si>
  <si>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</si>
  <si>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</si>
  <si>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</si>
  <si>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</si>
  <si>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</si>
  <si>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</si>
  <si>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</si>
  <si>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</si>
  <si>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</si>
  <si>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</si>
  <si>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</si>
  <si>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</si>
  <si>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</si>
  <si>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</si>
  <si>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</si>
  <si>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</si>
  <si>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</si>
  <si>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</si>
  <si>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</si>
  <si>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</si>
  <si>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</si>
  <si>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</si>
  <si>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</si>
  <si>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</si>
  <si>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</si>
  <si>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</si>
  <si>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</si>
  <si>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</si>
  <si>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</si>
  <si>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</si>
  <si>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</si>
  <si>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</si>
  <si>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</si>
  <si>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</si>
  <si>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</si>
  <si>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</si>
  <si>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</si>
  <si>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</si>
  <si>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</si>
  <si>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</si>
  <si>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</si>
  <si>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</si>
  <si>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</si>
  <si>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</si>
  <si>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</si>
  <si>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</si>
  <si>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</si>
  <si>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</si>
  <si>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</si>
  <si>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</si>
  <si>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</si>
  <si>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</si>
  <si>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</si>
  <si>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</si>
  <si>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</si>
  <si>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</si>
  <si>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</si>
  <si>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</si>
  <si>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</si>
  <si>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</si>
  <si>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</si>
  <si>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</si>
  <si>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</si>
  <si>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</si>
  <si>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</si>
  <si>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</si>
  <si>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</si>
  <si>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</si>
  <si>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</si>
  <si>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</si>
  <si>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</si>
  <si>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</si>
  <si>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</si>
  <si>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</si>
  <si>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</si>
  <si>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</si>
  <si>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</si>
  <si>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</si>
  <si>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</si>
  <si>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</si>
  <si>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</si>
  <si>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</si>
  <si>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</si>
  <si>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</si>
  <si>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</si>
  <si>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</si>
  <si>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</si>
  <si>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</si>
  <si>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</si>
  <si>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</si>
  <si>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</si>
  <si>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</si>
  <si>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</si>
  <si>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</si>
  <si>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</si>
  <si>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</si>
  <si>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</si>
  <si>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</si>
  <si>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</si>
  <si>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</si>
  <si>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</si>
  <si>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</si>
  <si>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</si>
  <si>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</si>
  <si>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</si>
  <si>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</si>
  <si>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</si>
  <si>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</si>
  <si>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</si>
  <si>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</si>
  <si>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</si>
  <si>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</si>
  <si>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</si>
  <si>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</si>
  <si>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</si>
  <si>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</si>
  <si>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</si>
  <si>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</si>
  <si>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</si>
  <si>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</si>
  <si>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</si>
  <si>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</si>
  <si>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</si>
  <si>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</si>
  <si>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</si>
  <si>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</si>
  <si>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</si>
  <si>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</si>
  <si>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</si>
  <si>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</si>
  <si>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</si>
  <si>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</si>
  <si>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</si>
  <si>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</si>
  <si>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</si>
  <si>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</si>
  <si>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</si>
  <si>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</si>
  <si>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</si>
  <si>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</si>
  <si>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</si>
  <si>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</si>
  <si>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</si>
  <si>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</si>
  <si>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</si>
  <si>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</si>
  <si>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</si>
  <si>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</si>
  <si>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</si>
  <si>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</si>
  <si>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</si>
  <si>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</si>
  <si>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</si>
  <si>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</si>
  <si>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</si>
  <si>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</si>
  <si>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</si>
  <si>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</si>
  <si>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</si>
  <si>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</si>
  <si>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</si>
  <si>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</si>
  <si>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</si>
  <si>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</si>
  <si>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</si>
  <si>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</si>
  <si>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</si>
  <si>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</si>
  <si>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</si>
  <si>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</si>
  <si>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</si>
  <si>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</si>
  <si>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</si>
  <si>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</si>
  <si>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</si>
  <si>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</si>
  <si>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</si>
  <si>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</si>
  <si>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</si>
  <si>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</si>
  <si>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</si>
  <si>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</si>
  <si>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</si>
  <si>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</si>
  <si>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</si>
  <si>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</si>
  <si>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</si>
  <si>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</si>
  <si>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</si>
  <si>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</si>
  <si>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</si>
  <si>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</si>
  <si>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</si>
  <si>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</si>
  <si>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</si>
  <si>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</si>
  <si>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</si>
  <si>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</si>
  <si>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</si>
  <si>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</si>
  <si>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</si>
  <si>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</si>
  <si>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</si>
  <si>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</si>
  <si>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</si>
  <si>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</si>
  <si>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</si>
  <si>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</si>
  <si>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</si>
  <si>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</si>
  <si>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</si>
  <si>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</si>
  <si>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</si>
  <si>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</si>
  <si>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</si>
  <si>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</si>
  <si>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</si>
  <si>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</si>
  <si>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</si>
  <si>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</si>
  <si>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</si>
  <si>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</si>
  <si>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</si>
  <si>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</si>
  <si>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</si>
  <si>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</si>
  <si>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</si>
  <si>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</si>
  <si>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</si>
  <si>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</si>
  <si>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</si>
  <si>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</si>
  <si>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</si>
  <si>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</si>
  <si>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</si>
  <si>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</si>
  <si>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</si>
  <si>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</si>
  <si>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</si>
  <si>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</si>
  <si>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</si>
  <si>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</si>
  <si>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</si>
  <si>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</si>
  <si>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</si>
  <si>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</si>
  <si>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</si>
  <si>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</si>
  <si>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</si>
  <si>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</si>
  <si>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</si>
  <si>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</si>
  <si>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</si>
  <si>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</si>
  <si>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</si>
  <si>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</si>
  <si>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</si>
  <si>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</si>
  <si>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</si>
  <si>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</si>
  <si>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</si>
  <si>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</si>
  <si>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</si>
  <si>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</si>
  <si>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</si>
  <si>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</si>
  <si>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</si>
  <si>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</si>
  <si>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</si>
  <si>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</si>
  <si>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</si>
  <si>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</si>
  <si>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</si>
  <si>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</si>
  <si>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</si>
  <si>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</si>
  <si>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</si>
  <si>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</si>
  <si>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</si>
  <si>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</si>
  <si>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</si>
  <si>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</si>
  <si>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</si>
  <si>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</si>
  <si>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</si>
  <si>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</si>
  <si>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</si>
  <si>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</si>
  <si>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</si>
  <si>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</si>
  <si>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</si>
  <si>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</si>
  <si>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</si>
  <si>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</si>
  <si>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</si>
  <si>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</si>
  <si>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</si>
  <si>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</si>
  <si>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</si>
  <si>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</si>
  <si>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</si>
  <si>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</si>
  <si>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</si>
  <si>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</si>
  <si>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</si>
  <si>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</si>
  <si>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</si>
  <si>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</si>
  <si>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</si>
  <si>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</si>
  <si>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</si>
  <si>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</si>
  <si>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</si>
  <si>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</si>
  <si>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</si>
  <si>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</si>
  <si>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</si>
  <si>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</si>
  <si>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</si>
  <si>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</si>
  <si>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</si>
  <si>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</si>
  <si>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</si>
  <si>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</si>
  <si>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</si>
  <si>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</si>
  <si>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</si>
  <si>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</si>
  <si>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</si>
  <si>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</si>
  <si>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</si>
  <si>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</si>
  <si>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</si>
  <si>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</si>
  <si>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</si>
  <si>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</si>
  <si>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</si>
  <si>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</si>
  <si>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</si>
  <si>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</si>
  <si>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</si>
  <si>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</si>
  <si>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</si>
  <si>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</si>
  <si>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</si>
  <si>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</si>
  <si>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</si>
  <si>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</si>
  <si>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</si>
  <si>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</si>
  <si>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</si>
  <si>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</si>
  <si>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</si>
  <si>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</si>
  <si>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</si>
  <si>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</si>
  <si>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</si>
  <si>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</si>
  <si>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</si>
  <si>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</si>
  <si>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</si>
  <si>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</si>
  <si>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</si>
  <si>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</si>
  <si>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</si>
  <si>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</si>
  <si>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</si>
  <si>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</si>
  <si>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</si>
  <si>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</si>
  <si>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</si>
  <si>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</si>
  <si>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</si>
  <si>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</si>
  <si>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</si>
  <si>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</si>
  <si>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</si>
  <si>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</si>
  <si>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</si>
  <si>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</si>
  <si>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</si>
  <si>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</si>
  <si>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</si>
  <si>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</si>
  <si>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</si>
  <si>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</si>
  <si>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</si>
  <si>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</si>
  <si>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</si>
  <si>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</si>
  <si>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</si>
  <si>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</si>
  <si>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</si>
  <si>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</si>
  <si>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</si>
  <si>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</si>
  <si>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</si>
  <si>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</si>
  <si>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</si>
  <si>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</si>
  <si>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</si>
  <si>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</si>
  <si>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</si>
  <si>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</si>
  <si>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</si>
  <si>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</si>
  <si>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</si>
  <si>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</si>
  <si>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</si>
  <si>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</si>
  <si>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</si>
  <si>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</si>
  <si>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</si>
  <si>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</si>
  <si>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</si>
  <si>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</si>
  <si>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</si>
  <si>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</si>
  <si>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</si>
  <si>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</si>
  <si>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</si>
  <si>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</si>
  <si>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</si>
  <si>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</si>
  <si>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</si>
  <si>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</si>
  <si>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</si>
  <si>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</si>
  <si>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</si>
  <si>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</si>
  <si>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</si>
  <si>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</si>
  <si>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</si>
  <si>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</si>
  <si>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</si>
  <si>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</si>
  <si>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</si>
  <si>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</si>
  <si>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</si>
  <si>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</si>
  <si>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</si>
  <si>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</si>
  <si>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</si>
  <si>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</si>
  <si>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</si>
  <si>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</si>
  <si>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</si>
  <si>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</si>
  <si>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</si>
  <si>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</si>
  <si>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</si>
  <si>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</si>
  <si>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</si>
  <si>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</si>
  <si>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</si>
  <si>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</si>
  <si>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</si>
  <si>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</si>
  <si>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</si>
  <si>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</si>
  <si>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</si>
  <si>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</si>
  <si>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</si>
  <si>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</si>
  <si>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</si>
  <si>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</si>
  <si>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</si>
  <si>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</si>
  <si>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</si>
  <si>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</si>
  <si>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</si>
  <si>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</si>
  <si>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</si>
  <si>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</si>
  <si>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</si>
  <si>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</si>
  <si>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</si>
  <si>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</si>
  <si>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</si>
  <si>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</si>
  <si>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</si>
  <si>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</si>
  <si>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</si>
  <si>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</si>
  <si>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</si>
  <si>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</si>
  <si>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</si>
  <si>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</si>
  <si>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</si>
  <si>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</si>
  <si>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</si>
  <si>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</si>
  <si>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</si>
  <si>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</si>
  <si>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</si>
  <si>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</si>
  <si>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</si>
  <si>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</si>
  <si>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</si>
  <si>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</si>
  <si>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</si>
  <si>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</si>
  <si>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</si>
  <si>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</si>
  <si>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</si>
  <si>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</si>
  <si>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</si>
  <si>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</si>
  <si>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</si>
  <si>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</si>
  <si>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</si>
  <si>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</si>
  <si>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</si>
  <si>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</si>
  <si>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</si>
  <si>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</si>
  <si>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</si>
  <si>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</si>
  <si>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</si>
  <si>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</si>
  <si>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</si>
  <si>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</si>
  <si>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</si>
  <si>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</si>
  <si>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</si>
  <si>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</si>
  <si>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</si>
  <si>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</si>
  <si>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</si>
  <si>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</si>
  <si>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</si>
  <si>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</si>
  <si>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</si>
  <si>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</si>
  <si>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</si>
  <si>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</si>
  <si>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</si>
  <si>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</si>
  <si>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</si>
  <si>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</si>
  <si>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</si>
  <si>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</si>
  <si>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</si>
  <si>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</si>
  <si>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</si>
  <si>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</si>
  <si>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</si>
  <si>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</si>
  <si>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</si>
  <si>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</si>
  <si>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</si>
  <si>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</si>
  <si>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</si>
  <si>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</si>
  <si>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</si>
  <si>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</si>
  <si>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</si>
  <si>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</si>
  <si>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</si>
  <si>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</si>
  <si>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</si>
  <si>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</si>
  <si>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</si>
  <si>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</si>
  <si>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</si>
  <si>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</si>
  <si>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</si>
  <si>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</si>
  <si>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</si>
  <si>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</si>
  <si>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</si>
  <si>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</si>
  <si>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</si>
  <si>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</si>
  <si>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</si>
  <si>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</si>
  <si>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</si>
  <si>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</si>
  <si>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</si>
  <si>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</si>
  <si>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</si>
  <si>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</si>
  <si>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</si>
  <si>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</si>
  <si>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</si>
  <si>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</si>
  <si>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</si>
  <si>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</si>
  <si>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</si>
  <si>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</si>
  <si>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</si>
  <si>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</si>
  <si>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</si>
  <si>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</si>
  <si>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</si>
  <si>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</si>
  <si>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</si>
  <si>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</si>
  <si>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</si>
  <si>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</si>
  <si>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</si>
  <si>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</si>
  <si>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</si>
  <si>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</si>
  <si>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</si>
  <si>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</si>
  <si>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</si>
  <si>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</si>
  <si>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</si>
  <si>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</si>
  <si>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</si>
  <si>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</si>
  <si>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</si>
  <si>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</si>
  <si>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</si>
  <si>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</si>
  <si>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</si>
  <si>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</si>
  <si>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</si>
  <si>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</si>
  <si>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</si>
  <si>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</si>
  <si>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</si>
  <si>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</si>
  <si>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</si>
  <si>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</si>
  <si>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</si>
  <si>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</si>
  <si>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</si>
  <si>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</si>
  <si>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</si>
  <si>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</si>
  <si>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</si>
  <si>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</si>
  <si>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</si>
  <si>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</si>
  <si>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</si>
  <si>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</si>
  <si>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</si>
  <si>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</si>
  <si>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</si>
  <si>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</si>
  <si>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</si>
  <si>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</si>
  <si>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</si>
  <si>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</si>
  <si>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</si>
  <si>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</si>
  <si>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</si>
  <si>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</si>
  <si>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</si>
  <si>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</si>
  <si>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</si>
  <si>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</si>
  <si>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</si>
  <si>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</si>
  <si>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</si>
  <si>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</si>
  <si>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</si>
  <si>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</si>
  <si>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</si>
  <si>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</si>
  <si>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</si>
  <si>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</si>
  <si>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</si>
  <si>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</si>
  <si>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</si>
  <si>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</si>
  <si>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</si>
  <si>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</si>
  <si>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</si>
  <si>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</si>
  <si>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</si>
  <si>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</si>
  <si>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</si>
  <si>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</si>
  <si>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</si>
  <si>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</si>
  <si>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</si>
  <si>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</si>
  <si>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</si>
  <si>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</si>
  <si>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</si>
  <si>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</si>
  <si>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</si>
  <si>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</si>
  <si>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</si>
  <si>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</si>
  <si>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</si>
  <si>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</si>
  <si>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</si>
  <si>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</si>
  <si>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</si>
  <si>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</si>
  <si>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</si>
  <si>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</si>
  <si>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</si>
  <si>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</si>
  <si>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</si>
  <si>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</si>
  <si>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</si>
  <si>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</si>
  <si>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</si>
  <si>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</si>
  <si>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</si>
  <si>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</si>
  <si>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</si>
  <si>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</si>
  <si>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</si>
  <si>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</si>
  <si>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</si>
  <si>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</si>
  <si>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</si>
  <si>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</si>
  <si>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</si>
  <si>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</si>
  <si>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</si>
  <si>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</si>
  <si>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</si>
  <si>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</si>
  <si>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</si>
  <si>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</si>
  <si>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</si>
  <si>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</si>
  <si>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</si>
  <si>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</si>
  <si>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</si>
  <si>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</si>
  <si>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</si>
  <si>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</si>
  <si>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</si>
  <si>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</si>
  <si>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</si>
  <si>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</si>
  <si>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</si>
  <si>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</si>
  <si>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</si>
  <si>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</si>
  <si>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</si>
  <si>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</si>
  <si>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</si>
  <si>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</si>
  <si>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</si>
  <si>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</si>
  <si>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</si>
  <si>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</si>
  <si>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</si>
  <si>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</si>
  <si>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</si>
  <si>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</si>
  <si>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</si>
  <si>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</si>
  <si>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</si>
  <si>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</si>
  <si>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</si>
  <si>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</si>
  <si>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</si>
  <si>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</si>
  <si>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</si>
  <si>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</si>
  <si>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</si>
  <si>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</si>
  <si>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</si>
  <si>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</si>
  <si>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</si>
  <si>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</si>
  <si>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</si>
  <si>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</si>
  <si>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</si>
  <si>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</si>
  <si>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</si>
  <si>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</si>
  <si>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</si>
  <si>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</si>
  <si>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</si>
  <si>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</si>
  <si>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</si>
  <si>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</si>
  <si>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</si>
  <si>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</si>
  <si>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</si>
  <si>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</si>
  <si>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</si>
  <si>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</si>
  <si>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</si>
  <si>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</si>
  <si>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</si>
  <si>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</si>
  <si>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</si>
  <si>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</si>
  <si>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</si>
  <si>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</si>
  <si>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</si>
  <si>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</si>
  <si>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</si>
  <si>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</si>
  <si>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</si>
  <si>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</si>
  <si>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</si>
  <si>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</si>
  <si>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</si>
  <si>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</si>
  <si>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</si>
  <si>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</si>
  <si>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</si>
  <si>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</si>
  <si>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</si>
  <si>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</si>
  <si>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</si>
  <si>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</si>
  <si>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</si>
  <si>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</si>
  <si>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</si>
  <si>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</si>
  <si>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</si>
  <si>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</si>
  <si>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</si>
  <si>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</si>
  <si>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</si>
  <si>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</si>
  <si>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</si>
  <si>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</si>
  <si>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</si>
  <si>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</si>
  <si>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</si>
  <si>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</si>
  <si>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</si>
  <si>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</si>
  <si>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</si>
  <si>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</si>
  <si>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</si>
  <si>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</si>
  <si>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</si>
  <si>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</si>
  <si>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</si>
  <si>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</si>
  <si>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</si>
  <si>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</si>
  <si>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</si>
  <si>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</si>
  <si>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</si>
  <si>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</si>
  <si>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</si>
  <si>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</si>
  <si>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</si>
  <si>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</si>
  <si>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</si>
  <si>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</si>
  <si>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</si>
  <si>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</si>
  <si>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</si>
  <si>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</si>
  <si>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</si>
  <si>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</si>
  <si>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</si>
  <si>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</si>
  <si>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</si>
  <si>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</si>
  <si>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</si>
  <si>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</si>
  <si>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</si>
  <si>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</si>
  <si>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</si>
  <si>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</si>
  <si>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</si>
  <si>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</si>
  <si>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</si>
  <si>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</si>
  <si>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</si>
  <si>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</si>
  <si>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</si>
  <si>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</si>
  <si>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</si>
  <si>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</si>
  <si>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</si>
  <si>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</si>
  <si>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</si>
  <si>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</si>
  <si>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</si>
  <si>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</si>
  <si>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</si>
  <si>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</si>
  <si>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</si>
  <si>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</si>
  <si>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</si>
  <si>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</si>
  <si>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</si>
  <si>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</si>
  <si>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</si>
  <si>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</si>
  <si>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</si>
  <si>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</si>
  <si>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</si>
  <si>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</si>
  <si>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</si>
  <si>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</si>
  <si>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</si>
  <si>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</si>
  <si>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</si>
  <si>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</si>
  <si>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</si>
  <si>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</si>
  <si>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</si>
  <si>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</si>
  <si>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</si>
  <si>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</si>
  <si>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</si>
  <si>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</si>
  <si>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</si>
  <si>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</si>
  <si>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</si>
  <si>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</si>
  <si>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</si>
  <si>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</si>
  <si>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</si>
  <si>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</si>
  <si>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</si>
  <si>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</si>
  <si>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</si>
  <si>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</si>
  <si>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</si>
  <si>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</si>
  <si>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</si>
  <si>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</si>
  <si>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</si>
  <si>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</si>
  <si>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</si>
  <si>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</si>
  <si>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</si>
  <si>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</si>
  <si>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</si>
  <si>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</si>
  <si>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</si>
  <si>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</si>
  <si>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</si>
  <si>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</si>
  <si>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</si>
  <si>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</si>
  <si>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</si>
  <si>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</si>
  <si>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</si>
  <si>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</si>
  <si>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</si>
  <si>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</si>
  <si>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</si>
  <si>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</si>
  <si>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</si>
  <si>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</si>
  <si>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</si>
  <si>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</si>
  <si>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</si>
  <si>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</si>
  <si>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</si>
  <si>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</si>
  <si>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</si>
  <si>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</si>
  <si>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</si>
  <si>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</si>
  <si>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</si>
  <si>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</si>
  <si>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</si>
  <si>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</si>
  <si>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</si>
  <si>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</si>
  <si>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</si>
  <si>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</si>
  <si>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</si>
  <si>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</si>
  <si>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</si>
  <si>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</si>
  <si>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</si>
  <si>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</si>
  <si>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</si>
  <si>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</si>
  <si>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</si>
  <si>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</si>
  <si>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</si>
  <si>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</si>
  <si>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</si>
  <si>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</si>
  <si>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</si>
  <si>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</si>
  <si>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</si>
  <si>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</si>
  <si>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</si>
  <si>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</si>
  <si>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</si>
  <si>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</si>
  <si>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</si>
  <si>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</si>
  <si>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</si>
  <si>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</si>
  <si>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</si>
  <si>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</si>
  <si>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</si>
  <si>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</si>
  <si>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</si>
  <si>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</si>
  <si>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</si>
  <si>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</si>
  <si>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</si>
  <si>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</si>
  <si>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</si>
  <si>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</si>
  <si>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</si>
  <si>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</si>
  <si>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</si>
  <si>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</si>
  <si>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</si>
  <si>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</si>
  <si>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</si>
  <si>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</si>
  <si>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</si>
  <si>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</si>
  <si>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</si>
  <si>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</si>
  <si>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</si>
  <si>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</si>
  <si>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</si>
  <si>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</si>
  <si>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</si>
  <si>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</si>
  <si>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</si>
  <si>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</si>
  <si>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</si>
  <si>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</si>
  <si>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</si>
  <si>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</si>
  <si>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</si>
  <si>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</si>
  <si>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</si>
  <si>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</si>
  <si>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</si>
  <si>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</si>
  <si>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</si>
  <si>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</si>
  <si>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</si>
  <si>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</si>
  <si>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</si>
  <si>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</si>
  <si>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</si>
  <si>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</si>
  <si>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</si>
  <si>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</si>
  <si>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</si>
  <si>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</si>
  <si>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</si>
  <si>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</si>
  <si>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</si>
  <si>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</si>
  <si>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</si>
  <si>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</si>
  <si>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</si>
  <si>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</si>
  <si>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</si>
  <si>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</si>
  <si>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</si>
  <si>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</si>
  <si>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</si>
  <si>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</si>
  <si>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</si>
  <si>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</si>
  <si>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</si>
  <si>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</si>
  <si>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</si>
  <si>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</si>
  <si>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</si>
  <si>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</si>
  <si>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</si>
  <si>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</si>
  <si>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</si>
  <si>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</si>
  <si>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</si>
  <si>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</si>
  <si>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</si>
  <si>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</si>
  <si>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</si>
  <si>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</si>
  <si>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</si>
  <si>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</si>
  <si>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</si>
  <si>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</si>
  <si>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</si>
  <si>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</si>
  <si>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</si>
  <si>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</si>
  <si>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</si>
  <si>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</si>
  <si>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</si>
  <si>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</si>
  <si>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</si>
  <si>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</si>
  <si>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</si>
  <si>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</si>
  <si>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</si>
  <si>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</si>
  <si>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</si>
  <si>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</si>
  <si>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</si>
  <si>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</si>
  <si>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</si>
  <si>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</si>
  <si>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</si>
  <si>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</si>
  <si>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</si>
  <si>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</si>
  <si>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</si>
  <si>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</si>
  <si>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</si>
  <si>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</si>
  <si>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</si>
  <si>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</si>
  <si>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</si>
  <si>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</si>
  <si>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</si>
  <si>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</si>
  <si>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</si>
  <si>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</si>
  <si>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</si>
  <si>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</si>
  <si>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</si>
  <si>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</si>
  <si>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</si>
  <si>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</si>
  <si>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</si>
  <si>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</si>
  <si>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</si>
  <si>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</si>
  <si>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</si>
  <si>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</si>
  <si>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</si>
  <si>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</si>
  <si>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</si>
  <si>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</si>
  <si>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</si>
  <si>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</si>
  <si>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</si>
  <si>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</si>
  <si>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</si>
  <si>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</si>
  <si>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</si>
  <si>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</si>
  <si>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</si>
  <si>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</si>
  <si>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</si>
  <si>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</si>
  <si>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</si>
  <si>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</si>
  <si>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</si>
  <si>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</si>
  <si>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</si>
  <si>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</si>
  <si>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</si>
  <si>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</si>
  <si>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</si>
  <si>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</si>
  <si>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</si>
  <si>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</si>
  <si>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</si>
  <si>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</si>
  <si>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</si>
  <si>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</si>
  <si>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</si>
  <si>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</si>
  <si>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</si>
  <si>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</si>
  <si>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</si>
  <si>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</si>
  <si>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</si>
  <si>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</si>
  <si>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</si>
  <si>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</si>
  <si>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</si>
  <si>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</si>
  <si>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</si>
  <si>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</si>
  <si>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</si>
  <si>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</si>
  <si>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</si>
  <si>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</si>
  <si>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</si>
  <si>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</si>
  <si>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</si>
  <si>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</si>
  <si>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</si>
  <si>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</si>
  <si>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</si>
  <si>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</si>
  <si>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</si>
  <si>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</si>
  <si>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</si>
  <si>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</si>
  <si>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</si>
  <si>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</si>
  <si>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</si>
  <si>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</si>
  <si>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</si>
  <si>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</si>
  <si>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</si>
  <si>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</si>
  <si>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</si>
  <si>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</si>
  <si>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</si>
  <si>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</si>
  <si>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</si>
  <si>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</si>
  <si>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</si>
  <si>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</si>
  <si>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</si>
  <si>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</si>
  <si>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</si>
  <si>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</si>
  <si>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</si>
  <si>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</si>
  <si>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</si>
  <si>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</si>
  <si>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</si>
  <si>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</si>
  <si>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</si>
  <si>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</si>
  <si>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</si>
  <si>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</si>
  <si>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</si>
  <si>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</si>
  <si>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</si>
  <si>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</si>
  <si>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</si>
  <si>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</si>
  <si>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</si>
  <si>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</si>
  <si>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</si>
  <si>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</si>
  <si>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</si>
  <si>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</si>
  <si>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</si>
  <si>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</si>
  <si>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</si>
  <si>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</si>
  <si>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</si>
  <si>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</si>
  <si>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</si>
  <si>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</si>
  <si>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</si>
  <si>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</si>
  <si>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</si>
  <si>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</si>
  <si>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</si>
  <si>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</si>
  <si>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</si>
  <si>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</si>
  <si>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</si>
  <si>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</si>
  <si>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</si>
  <si>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</si>
  <si>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</si>
  <si>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</si>
  <si>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</si>
  <si>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</si>
  <si>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</si>
  <si>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</si>
  <si>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</si>
  <si>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</si>
  <si>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</si>
  <si>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</si>
  <si>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</si>
  <si>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</si>
  <si>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</si>
  <si>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</si>
  <si>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</si>
  <si>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</si>
  <si>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</si>
  <si>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</si>
  <si>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</si>
  <si>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</si>
  <si>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</si>
  <si>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</si>
  <si>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</si>
  <si>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</si>
  <si>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</si>
  <si>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</si>
  <si>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</si>
  <si>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</si>
  <si>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</si>
  <si>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</si>
  <si>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</si>
  <si>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</si>
  <si>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</si>
  <si>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</si>
  <si>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</si>
  <si>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</si>
  <si>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</si>
  <si>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</si>
  <si>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</si>
  <si>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</si>
  <si>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</si>
  <si>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</si>
  <si>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</si>
  <si>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</si>
  <si>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</si>
  <si>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</si>
  <si>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</si>
  <si>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</si>
  <si>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</si>
  <si>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</si>
  <si>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</si>
  <si>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</si>
  <si>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</si>
  <si>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</si>
  <si>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</si>
  <si>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</si>
  <si>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</si>
  <si>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</si>
  <si>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</si>
  <si>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</si>
  <si>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</si>
  <si>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</si>
  <si>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</si>
  <si>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</si>
  <si>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</si>
  <si>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</si>
  <si>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</si>
  <si>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</si>
  <si>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</si>
  <si>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</si>
  <si>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</si>
  <si>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</si>
  <si>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</si>
  <si>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</si>
  <si>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</si>
  <si>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</si>
  <si>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</si>
  <si>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</si>
  <si>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</si>
  <si>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</si>
  <si>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</si>
  <si>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</si>
  <si>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</si>
  <si>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</si>
  <si>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</si>
  <si>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</si>
  <si>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</si>
  <si>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</si>
  <si>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</si>
  <si>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</si>
  <si>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</si>
  <si>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</si>
  <si>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</si>
  <si>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</si>
  <si>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</si>
  <si>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</si>
  <si>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</si>
  <si>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</si>
  <si>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</si>
  <si>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</si>
  <si>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</si>
  <si>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</si>
  <si>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</si>
  <si>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</si>
  <si>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</si>
  <si>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</si>
  <si>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</si>
  <si>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</si>
  <si>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</si>
  <si>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</si>
  <si>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</si>
  <si>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</si>
  <si>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</si>
  <si>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</si>
  <si>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</si>
  <si>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</si>
  <si>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</si>
  <si>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</si>
  <si>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</si>
  <si>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</si>
  <si>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</si>
  <si>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</si>
  <si>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</si>
  <si>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</si>
  <si>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</si>
  <si>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</si>
  <si>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</si>
  <si>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</si>
  <si>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</si>
  <si>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</si>
  <si>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</si>
  <si>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</si>
  <si>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</si>
  <si>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</si>
  <si>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</si>
  <si>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</si>
  <si>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</si>
  <si>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</si>
  <si>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</si>
  <si>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</si>
  <si>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</si>
  <si>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</si>
  <si>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</si>
  <si>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</si>
  <si>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</si>
  <si>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</si>
  <si>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</si>
  <si>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</si>
  <si>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</si>
  <si>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</si>
  <si>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</si>
  <si>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</si>
  <si>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</si>
  <si>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</si>
  <si>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</si>
  <si>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</si>
  <si>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</si>
  <si>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</si>
  <si>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</si>
  <si>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</si>
  <si>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</si>
  <si>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</si>
  <si>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</si>
  <si>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</si>
  <si>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</si>
  <si>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</si>
  <si>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</si>
  <si>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</si>
  <si>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</si>
  <si>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</si>
  <si>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</si>
  <si>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</si>
  <si>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</si>
  <si>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</si>
  <si>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</si>
  <si>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</si>
  <si>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</si>
  <si>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</si>
  <si>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</si>
  <si>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</si>
  <si>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</si>
  <si>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</si>
  <si>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</si>
  <si>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</si>
  <si>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</si>
  <si>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</si>
  <si>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</si>
  <si>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</si>
  <si>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</si>
  <si>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</si>
  <si>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</si>
  <si>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</si>
  <si>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</si>
  <si>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</si>
  <si>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</si>
  <si>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</si>
  <si>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</si>
  <si>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</si>
  <si>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</si>
  <si>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</si>
  <si>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</si>
  <si>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</si>
  <si>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</si>
  <si>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</si>
  <si>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</si>
  <si>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</si>
  <si>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</si>
  <si>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</si>
  <si>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</si>
  <si>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</si>
  <si>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</si>
  <si>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</si>
  <si>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</si>
  <si>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</si>
  <si>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</si>
  <si>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</si>
  <si>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</si>
  <si>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</si>
  <si>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</si>
  <si>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</si>
  <si>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</si>
  <si>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</si>
  <si>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</si>
  <si>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</si>
  <si>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</si>
  <si>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</si>
  <si>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</si>
  <si>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</si>
  <si>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</si>
  <si>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</si>
  <si>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</si>
  <si>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</si>
  <si>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</si>
  <si>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</si>
  <si>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</si>
  <si>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</si>
  <si>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</si>
  <si>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</si>
  <si>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</si>
  <si>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</si>
  <si>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</si>
  <si>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</si>
  <si>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</si>
  <si>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</si>
  <si>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</si>
  <si>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</si>
  <si>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</si>
  <si>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</si>
  <si>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</si>
  <si>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</si>
  <si>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</si>
  <si>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</si>
  <si>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</si>
  <si>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</si>
  <si>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</si>
  <si>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</si>
  <si>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</si>
  <si>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</si>
  <si>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</si>
  <si>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</si>
  <si>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</si>
  <si>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</si>
  <si>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</si>
  <si>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</si>
  <si>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</si>
  <si>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</si>
  <si>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</si>
  <si>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</si>
  <si>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</si>
  <si>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</si>
  <si>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</si>
  <si>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</si>
  <si>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</si>
  <si>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</si>
  <si>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</si>
  <si>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</si>
  <si>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</si>
  <si>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</si>
  <si>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</si>
  <si>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</si>
  <si>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</si>
  <si>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</si>
  <si>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</si>
  <si>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</si>
  <si>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</si>
  <si>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</si>
  <si>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</si>
  <si>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</si>
  <si>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</si>
  <si>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</si>
  <si>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</si>
  <si>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</si>
  <si>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</si>
  <si>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</si>
  <si>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</si>
  <si>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</si>
  <si>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</si>
  <si>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</si>
  <si>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</si>
  <si>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</si>
  <si>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</si>
  <si>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</si>
  <si>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</si>
  <si>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</si>
  <si>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</si>
  <si>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</si>
  <si>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</si>
  <si>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</si>
  <si>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</si>
  <si>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</si>
  <si>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</si>
  <si>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</si>
  <si>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</si>
  <si>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</si>
  <si>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</si>
  <si>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</si>
  <si>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</si>
  <si>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</si>
  <si>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</si>
  <si>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</si>
  <si>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</si>
  <si>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</si>
  <si>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</si>
  <si>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</si>
  <si>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</si>
  <si>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</si>
  <si>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</si>
  <si>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</si>
  <si>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</si>
  <si>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</si>
  <si>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</si>
  <si>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</si>
  <si>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</si>
  <si>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</si>
  <si>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</si>
  <si>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</si>
  <si>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</si>
  <si>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</si>
  <si>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</si>
  <si>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</si>
  <si>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</si>
  <si>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</si>
  <si>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</si>
  <si>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</si>
  <si>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</si>
  <si>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</si>
  <si>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</si>
  <si>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</si>
  <si>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</si>
  <si>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</si>
  <si>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</si>
  <si>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</si>
  <si>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</si>
  <si>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</si>
  <si>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</si>
  <si>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</si>
  <si>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</si>
  <si>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</si>
  <si>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</si>
  <si>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</si>
  <si>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</si>
  <si>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</si>
  <si>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</si>
  <si>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</si>
  <si>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</si>
  <si>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</si>
  <si>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</si>
  <si>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</si>
  <si>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</si>
  <si>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</si>
  <si>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</si>
  <si>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</si>
  <si>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</si>
  <si>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</si>
  <si>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</si>
  <si>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</si>
  <si>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</si>
  <si>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</si>
  <si>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</si>
  <si>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</si>
  <si>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</si>
  <si>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</si>
  <si>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</si>
  <si>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</si>
  <si>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</si>
  <si>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</si>
  <si>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</si>
  <si>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</si>
  <si>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</si>
  <si>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</si>
  <si>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</si>
  <si>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</si>
  <si>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</si>
  <si>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</si>
  <si>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</si>
  <si>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</si>
  <si>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</si>
  <si>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</si>
  <si>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</si>
  <si>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</si>
  <si>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</si>
  <si>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</si>
  <si>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</si>
  <si>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</si>
  <si>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</si>
  <si>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</si>
  <si>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</si>
  <si>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</si>
  <si>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</si>
  <si>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</si>
  <si>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</si>
  <si>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</si>
  <si>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</si>
  <si>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</si>
  <si>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</si>
  <si>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</si>
  <si>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</si>
  <si>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</si>
  <si>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</si>
  <si>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</si>
  <si>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</si>
  <si>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</si>
  <si>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</si>
  <si>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</si>
  <si>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</si>
  <si>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</si>
  <si>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</si>
  <si>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</si>
  <si>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</si>
  <si>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</si>
  <si>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</si>
  <si>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</si>
  <si>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</si>
  <si>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</si>
  <si>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</si>
  <si>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</si>
  <si>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</si>
  <si>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</si>
  <si>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</si>
  <si>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</si>
  <si>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</si>
  <si>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</si>
  <si>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</si>
  <si>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</si>
  <si>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</si>
  <si>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</si>
  <si>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</si>
  <si>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</si>
  <si>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</si>
  <si>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</si>
  <si>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</si>
  <si>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</si>
  <si>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</si>
  <si>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</si>
  <si>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</si>
  <si>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</si>
  <si>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</si>
  <si>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</si>
  <si>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</si>
  <si>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</si>
  <si>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</si>
  <si>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</si>
  <si>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</si>
  <si>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</si>
  <si>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</si>
  <si>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</si>
  <si>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</si>
  <si>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</si>
  <si>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</si>
  <si>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</si>
  <si>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</si>
  <si>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</si>
  <si>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</si>
  <si>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</si>
  <si>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</si>
  <si>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</si>
  <si>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</si>
  <si>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</si>
  <si>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</si>
  <si>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</si>
  <si>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</si>
  <si>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</si>
  <si>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</si>
  <si>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</si>
  <si>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</si>
  <si>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</si>
  <si>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</si>
  <si>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</si>
  <si>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</si>
  <si>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</si>
  <si>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</si>
  <si>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</si>
  <si>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</si>
  <si>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</si>
  <si>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</si>
  <si>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</si>
  <si>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</si>
  <si>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</si>
  <si>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</si>
  <si>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</si>
  <si>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</si>
  <si>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</si>
  <si>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</si>
  <si>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</si>
  <si>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</si>
  <si>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</si>
  <si>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</si>
  <si>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</si>
  <si>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</si>
  <si>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</si>
  <si>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</si>
  <si>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</si>
  <si>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</si>
  <si>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</si>
  <si>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</si>
  <si>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</si>
  <si>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</si>
  <si>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</si>
  <si>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</si>
  <si>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</si>
  <si>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</si>
  <si>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</si>
  <si>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</si>
  <si>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</si>
  <si>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</si>
  <si>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</si>
  <si>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</si>
  <si>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</si>
  <si>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</si>
  <si>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</si>
  <si>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</si>
  <si>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</si>
  <si>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</si>
  <si>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</si>
  <si>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</si>
  <si>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</si>
  <si>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</si>
  <si>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</si>
  <si>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</si>
  <si>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</si>
  <si>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</si>
  <si>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</si>
  <si>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</si>
  <si>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</si>
  <si>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</si>
  <si>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</si>
  <si>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</si>
  <si>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</si>
  <si>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</si>
  <si>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</si>
  <si>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</si>
  <si>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</si>
  <si>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</si>
  <si>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</si>
  <si>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</si>
  <si>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</si>
  <si>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</si>
  <si>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</si>
  <si>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</si>
  <si>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</si>
  <si>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</si>
  <si>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</si>
  <si>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</si>
  <si>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</si>
  <si>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</si>
  <si>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</si>
  <si>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</si>
  <si>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</si>
  <si>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</si>
  <si>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</si>
  <si>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</si>
  <si>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</si>
  <si>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</si>
  <si>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</si>
  <si>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</si>
  <si>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</si>
  <si>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</si>
  <si>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</si>
  <si>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</si>
  <si>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</si>
  <si>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</si>
  <si>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</si>
  <si>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</si>
  <si>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</si>
  <si>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</si>
  <si>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</si>
  <si>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</si>
  <si>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</si>
  <si>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</si>
  <si>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</si>
  <si>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</si>
  <si>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</si>
  <si>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</si>
  <si>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</si>
  <si>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</si>
  <si>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</si>
  <si>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</si>
  <si>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</si>
  <si>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</si>
  <si>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</si>
  <si>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</si>
  <si>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</si>
  <si>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</si>
  <si>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</si>
  <si>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</si>
  <si>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</si>
  <si>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</si>
  <si>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</si>
  <si>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</si>
  <si>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</si>
  <si>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</si>
  <si>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</si>
  <si>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</si>
  <si>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</si>
  <si>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</si>
  <si>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</si>
  <si>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</si>
  <si>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</si>
  <si>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</si>
  <si>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</si>
  <si>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</si>
  <si>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</si>
  <si>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</si>
  <si>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</si>
  <si>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</si>
  <si>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</si>
  <si>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</si>
  <si>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</si>
  <si>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</si>
  <si>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</si>
  <si>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</si>
  <si>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</si>
  <si>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</si>
  <si>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</si>
  <si>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</si>
  <si>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</si>
  <si>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</si>
  <si>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</si>
  <si>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</si>
  <si>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</si>
  <si>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</si>
  <si>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</si>
  <si>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</si>
  <si>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</si>
  <si>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</si>
  <si>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</si>
  <si>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</si>
  <si>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</si>
  <si>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</si>
  <si>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</si>
  <si>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</si>
  <si>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</si>
  <si>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</si>
  <si>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</si>
  <si>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</si>
  <si>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</si>
  <si>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</si>
  <si>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</si>
  <si>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</si>
  <si>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</si>
  <si>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</si>
  <si>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</si>
  <si>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</si>
  <si>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</si>
  <si>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</si>
  <si>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</si>
  <si>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</si>
  <si>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</si>
  <si>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</si>
  <si>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</si>
  <si>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</si>
  <si>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</si>
  <si>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</si>
  <si>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</si>
  <si>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</si>
  <si>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</si>
  <si>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</si>
  <si>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</si>
  <si>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</si>
  <si>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</si>
  <si>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</si>
  <si>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</si>
  <si>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</si>
  <si>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</si>
  <si>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</si>
  <si>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</si>
  <si>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</si>
  <si>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</si>
  <si>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</si>
  <si>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</si>
  <si>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</si>
  <si>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</si>
  <si>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</si>
  <si>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</si>
  <si>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</si>
  <si>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</si>
  <si>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</si>
  <si>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</si>
  <si>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</si>
  <si>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</si>
  <si>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</si>
  <si>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</si>
  <si>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</si>
  <si>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</si>
  <si>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</si>
  <si>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</si>
  <si>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</si>
  <si>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</si>
  <si>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</si>
  <si>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</si>
  <si>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</si>
  <si>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</si>
  <si>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</si>
  <si>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</si>
  <si>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</si>
  <si>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</si>
  <si>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</si>
  <si>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</si>
  <si>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</si>
  <si>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</si>
  <si>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</si>
  <si>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</si>
  <si>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</si>
  <si>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</si>
  <si>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</si>
  <si>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</si>
  <si>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</si>
  <si>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</si>
  <si>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</si>
  <si>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</si>
  <si>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</si>
  <si>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</si>
  <si>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</si>
  <si>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</si>
  <si>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</si>
  <si>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</si>
  <si>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</si>
  <si>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</si>
  <si>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</si>
  <si>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</si>
  <si>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</si>
  <si>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</si>
  <si>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</si>
  <si>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</si>
  <si>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</si>
  <si>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</si>
  <si>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</si>
  <si>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</si>
  <si>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</si>
  <si>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</si>
  <si>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</si>
  <si>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</si>
  <si>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</si>
  <si>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</si>
  <si>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</si>
  <si>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</si>
  <si>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</si>
  <si>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</si>
  <si>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</si>
  <si>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</si>
  <si>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</si>
  <si>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</si>
  <si>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</si>
  <si>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</si>
  <si>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</si>
  <si>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</si>
  <si>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</si>
  <si>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</si>
  <si>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</si>
  <si>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</si>
  <si>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</si>
  <si>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</si>
  <si>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</si>
  <si>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</si>
  <si>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</si>
  <si>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</si>
  <si>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</si>
  <si>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</si>
  <si>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</si>
  <si>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</si>
  <si>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</si>
  <si>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</si>
  <si>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</si>
  <si>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</si>
  <si>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</si>
  <si>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</si>
  <si>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</si>
  <si>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</si>
  <si>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</si>
  <si>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</si>
  <si>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</si>
  <si>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</si>
  <si>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</si>
  <si>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</si>
  <si>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</si>
  <si>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</si>
  <si>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</si>
  <si>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</si>
  <si>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</si>
  <si>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</si>
  <si>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</si>
  <si>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</si>
  <si>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</si>
  <si>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</si>
  <si>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</si>
  <si>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</si>
  <si>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</si>
  <si>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</si>
  <si>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</si>
  <si>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</si>
  <si>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</si>
  <si>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</si>
  <si>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</si>
  <si>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</si>
  <si>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</si>
  <si>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</si>
  <si>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</si>
  <si>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</si>
  <si>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</si>
  <si>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</si>
  <si>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</si>
  <si>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</si>
  <si>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</si>
  <si>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</si>
  <si>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</si>
  <si>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</si>
  <si>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</si>
  <si>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</si>
  <si>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</si>
  <si>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</si>
  <si>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</si>
  <si>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</si>
  <si>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</si>
  <si>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</si>
  <si>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</si>
  <si>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</si>
  <si>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</si>
  <si>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</si>
  <si>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</si>
  <si>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</si>
  <si>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</si>
  <si>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</si>
  <si>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</si>
  <si>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</si>
  <si>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</si>
  <si>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</si>
  <si>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</si>
  <si>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</si>
  <si>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</si>
  <si>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</si>
  <si>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</si>
  <si>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</si>
  <si>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</si>
  <si>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</si>
  <si>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</si>
  <si>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</si>
  <si>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</si>
  <si>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</si>
  <si>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</si>
  <si>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</si>
  <si>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</si>
  <si>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</si>
  <si>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</si>
  <si>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</si>
  <si>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</si>
  <si>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</si>
  <si>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</si>
  <si>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</si>
  <si>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</si>
  <si>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</si>
  <si>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</si>
  <si>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</si>
  <si>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</si>
  <si>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</si>
  <si>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</si>
  <si>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</si>
  <si>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</si>
  <si>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</si>
  <si>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</si>
  <si>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</si>
  <si>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</si>
  <si>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</si>
  <si>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</si>
  <si>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</si>
  <si>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</si>
  <si>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</si>
  <si>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</si>
  <si>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</si>
  <si>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</si>
  <si>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</si>
  <si>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</si>
  <si>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</si>
  <si>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</si>
  <si>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</si>
  <si>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</si>
  <si>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</si>
  <si>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</si>
  <si>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</si>
  <si>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</si>
  <si>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</si>
  <si>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</si>
  <si>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</si>
  <si>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</si>
  <si>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</si>
  <si>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</si>
  <si>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</si>
  <si>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</si>
  <si>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</si>
  <si>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</si>
  <si>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</si>
  <si>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</si>
  <si>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</si>
  <si>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</si>
  <si>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</si>
  <si>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</si>
  <si>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</si>
  <si>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</si>
  <si>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</si>
  <si>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</si>
  <si>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</si>
  <si>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</si>
  <si>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</si>
  <si>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</si>
  <si>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</si>
  <si>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</si>
  <si>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</si>
  <si>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</si>
  <si>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</si>
  <si>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</si>
  <si>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</si>
  <si>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</si>
  <si>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</si>
  <si>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</si>
  <si>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</si>
  <si>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</si>
  <si>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</si>
  <si>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</si>
  <si>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</si>
  <si>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</si>
  <si>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</si>
  <si>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</si>
  <si>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</si>
  <si>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</si>
  <si>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</si>
  <si>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</si>
  <si>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</si>
  <si>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</si>
  <si>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</si>
  <si>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</si>
  <si>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</si>
  <si>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</si>
  <si>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</si>
  <si>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</si>
  <si>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</si>
  <si>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</si>
  <si>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</si>
  <si>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</si>
  <si>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</si>
  <si>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</si>
  <si>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</si>
  <si>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</si>
  <si>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</si>
  <si>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</si>
  <si>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</si>
  <si>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</si>
  <si>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</si>
  <si>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</si>
  <si>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</si>
  <si>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</si>
  <si>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</si>
  <si>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</si>
  <si>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</si>
  <si>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</si>
  <si>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</si>
  <si>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</si>
  <si>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</si>
  <si>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</si>
  <si>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</si>
  <si>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</si>
  <si>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</si>
  <si>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</si>
  <si>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</si>
  <si>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</si>
  <si>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</si>
  <si>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</si>
  <si>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</si>
  <si>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</si>
  <si>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</si>
  <si>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</si>
  <si>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</si>
  <si>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</si>
  <si>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</si>
  <si>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</si>
  <si>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</si>
  <si>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</si>
  <si>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</si>
  <si>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</si>
  <si>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</si>
  <si>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</si>
  <si>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</si>
  <si>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</si>
  <si>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</si>
  <si>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</si>
  <si>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</si>
  <si>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</si>
  <si>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</si>
  <si>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</si>
  <si>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</si>
  <si>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</si>
  <si>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</si>
  <si>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</si>
  <si>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</si>
  <si>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</si>
  <si>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</si>
  <si>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</si>
  <si>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</si>
  <si>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</si>
  <si>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</si>
  <si>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</si>
  <si>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</si>
  <si>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</si>
  <si>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</si>
  <si>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</si>
  <si>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</si>
  <si>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</si>
  <si>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</si>
  <si>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</si>
  <si>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</si>
  <si>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</si>
  <si>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</si>
  <si>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</si>
  <si>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</si>
  <si>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</si>
  <si>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</si>
  <si>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</si>
  <si>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</si>
  <si>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</si>
  <si>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</si>
  <si>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</si>
  <si>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</si>
  <si>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</si>
  <si>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</si>
  <si>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</si>
  <si>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</si>
  <si>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</si>
  <si>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</si>
  <si>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</si>
  <si>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</si>
  <si>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</si>
  <si>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</si>
  <si>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</si>
  <si>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</si>
  <si>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</si>
  <si>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</si>
  <si>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</si>
  <si>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</si>
  <si>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</si>
  <si>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</si>
  <si>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</si>
  <si>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</si>
  <si>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</si>
  <si>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</si>
  <si>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</si>
  <si>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</si>
  <si>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</si>
  <si>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</si>
  <si>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</si>
  <si>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</si>
  <si>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</si>
  <si>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</si>
  <si>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</si>
  <si>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</si>
  <si>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</si>
  <si>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</si>
  <si>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</si>
  <si>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</si>
  <si>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</si>
  <si>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</si>
  <si>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</si>
  <si>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</si>
  <si>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</si>
  <si>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</si>
  <si>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</si>
  <si>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</si>
  <si>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</si>
  <si>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</si>
  <si>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</si>
  <si>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</si>
  <si>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</si>
  <si>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</si>
  <si>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</si>
  <si>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</si>
  <si>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</si>
  <si>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</si>
  <si>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</si>
  <si>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</si>
  <si>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</si>
  <si>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</si>
  <si>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</si>
  <si>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</si>
  <si>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</si>
  <si>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</si>
  <si>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</si>
  <si>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</si>
  <si>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</si>
  <si>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</si>
  <si>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</si>
  <si>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</si>
  <si>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</si>
  <si>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</si>
  <si>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</si>
  <si>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</si>
  <si>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</si>
  <si>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</si>
  <si>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</si>
  <si>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</si>
  <si>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</si>
  <si>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</si>
  <si>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</si>
  <si>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</si>
  <si>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</si>
  <si>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</si>
  <si>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</si>
  <si>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</si>
  <si>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</si>
  <si>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</si>
  <si>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</si>
  <si>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</si>
  <si>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</si>
  <si>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</si>
  <si>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</si>
  <si>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</si>
  <si>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</si>
  <si>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</si>
  <si>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</si>
  <si>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</si>
  <si>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</si>
  <si>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</si>
  <si>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</si>
  <si>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</si>
  <si>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</si>
  <si>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</si>
  <si>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</si>
  <si>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</si>
  <si>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</si>
  <si>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</si>
  <si>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</si>
  <si>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</si>
  <si>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</si>
  <si>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</si>
  <si>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</si>
  <si>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</si>
  <si>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</si>
  <si>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</si>
  <si>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</si>
  <si>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</si>
  <si>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</si>
  <si>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</si>
  <si>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</si>
  <si>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</si>
  <si>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</si>
  <si>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</si>
  <si>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</si>
  <si>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</si>
  <si>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</si>
  <si>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</si>
  <si>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</si>
  <si>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</si>
  <si>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</si>
  <si>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</si>
  <si>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</si>
  <si>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</si>
  <si>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</si>
  <si>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</si>
  <si>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</si>
  <si>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</si>
  <si>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</si>
  <si>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</si>
  <si>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</si>
  <si>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</si>
  <si>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</si>
  <si>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</si>
  <si>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</si>
  <si>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</si>
  <si>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</si>
  <si>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</si>
  <si>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</si>
  <si>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</si>
  <si>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</si>
  <si>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</si>
  <si>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</si>
  <si>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</si>
  <si>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</si>
  <si>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</si>
  <si>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</si>
  <si>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</si>
  <si>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</si>
  <si>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</si>
  <si>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</si>
  <si>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</si>
  <si>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</si>
  <si>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</si>
  <si>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</si>
  <si>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</si>
  <si>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</si>
  <si>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</si>
  <si>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</si>
  <si>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</si>
  <si>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</si>
  <si>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</si>
  <si>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</si>
  <si>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</si>
  <si>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</si>
  <si>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</si>
  <si>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</si>
  <si>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</si>
  <si>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</si>
  <si>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</si>
  <si>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</si>
  <si>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</si>
  <si>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</si>
  <si>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</si>
  <si>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</si>
  <si>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</si>
  <si>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</si>
  <si>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</si>
  <si>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</si>
  <si>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</si>
  <si>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</si>
  <si>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</si>
  <si>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</si>
  <si>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</si>
  <si>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</si>
  <si>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</si>
  <si>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</si>
  <si>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</si>
  <si>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</si>
  <si>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</si>
  <si>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</si>
  <si>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</si>
  <si>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</si>
  <si>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</si>
  <si>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</si>
  <si>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</si>
  <si>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</si>
  <si>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</si>
  <si>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</si>
  <si>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</si>
  <si>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</si>
  <si>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</si>
  <si>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</si>
  <si>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</si>
  <si>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</si>
  <si>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</si>
  <si>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</si>
  <si>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</si>
  <si>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</si>
  <si>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</si>
  <si>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</si>
  <si>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</si>
  <si>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</si>
  <si>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</si>
  <si>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</si>
  <si>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</si>
  <si>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</si>
  <si>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</si>
  <si>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</si>
  <si>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</si>
  <si>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</si>
  <si>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</si>
  <si>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</si>
  <si>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</si>
  <si>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</si>
  <si>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</si>
  <si>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</si>
  <si>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</si>
  <si>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</si>
  <si>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</si>
  <si>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</si>
  <si>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</si>
  <si>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</si>
  <si>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</si>
  <si>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</si>
  <si>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</si>
  <si>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</si>
  <si>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</si>
  <si>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</si>
  <si>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</si>
  <si>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</si>
  <si>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</si>
  <si>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</si>
  <si>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</si>
  <si>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</si>
  <si>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</si>
  <si>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</si>
  <si>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</si>
  <si>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</si>
  <si>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</si>
  <si>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</si>
  <si>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</si>
  <si>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</si>
  <si>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</si>
  <si>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</si>
  <si>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</si>
  <si>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</si>
  <si>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</si>
  <si>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</si>
  <si>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</si>
  <si>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</si>
  <si>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</si>
  <si>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</si>
  <si>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</si>
  <si>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</si>
  <si>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</si>
  <si>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</si>
  <si>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</si>
  <si>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</si>
  <si>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</si>
  <si>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</si>
  <si>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</si>
  <si>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</si>
  <si>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</si>
  <si>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</si>
  <si>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</si>
  <si>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</si>
  <si>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</si>
  <si>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</si>
  <si>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</si>
  <si>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</si>
  <si>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</si>
  <si>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</si>
  <si>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</si>
  <si>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</si>
  <si>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</si>
  <si>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</si>
  <si>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</si>
  <si>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</si>
  <si>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</si>
  <si>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</si>
  <si>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</si>
  <si>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</si>
  <si>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</si>
  <si>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</si>
  <si>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</si>
  <si>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</si>
  <si>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</si>
  <si>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</si>
  <si>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</si>
  <si>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</si>
  <si>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</si>
  <si>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</si>
  <si>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</si>
  <si>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</si>
  <si>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</si>
  <si>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</si>
  <si>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</si>
  <si>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</si>
  <si>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</si>
  <si>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</si>
  <si>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</si>
  <si>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</si>
  <si>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</si>
  <si>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</si>
  <si>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</si>
  <si>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</si>
  <si>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</si>
  <si>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</si>
  <si>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</si>
  <si>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</si>
  <si>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</si>
  <si>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</si>
  <si>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</si>
  <si>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</si>
  <si>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</si>
  <si>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</si>
  <si>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</si>
  <si>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</si>
  <si>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</si>
  <si>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</si>
  <si>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</si>
  <si>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</si>
  <si>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</si>
  <si>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</si>
  <si>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</si>
  <si>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</si>
  <si>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</si>
  <si>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</si>
  <si>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</si>
  <si>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</si>
  <si>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</si>
  <si>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</si>
  <si>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</si>
  <si>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</si>
  <si>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</si>
  <si>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</si>
  <si>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</si>
  <si>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</si>
  <si>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</si>
  <si>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</si>
  <si>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</si>
  <si>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</si>
  <si>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</si>
  <si>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</si>
  <si>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</si>
  <si>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</si>
  <si>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</si>
  <si>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</si>
  <si>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</si>
  <si>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</si>
  <si>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</si>
  <si>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</si>
  <si>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</si>
  <si>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</si>
  <si>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</si>
  <si>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</si>
  <si>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</si>
  <si>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</si>
  <si>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</si>
  <si>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</si>
  <si>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</si>
  <si>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</si>
  <si>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</si>
  <si>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</si>
  <si>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</si>
  <si>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</si>
  <si>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</si>
  <si>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</si>
  <si>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</si>
  <si>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</si>
  <si>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</si>
  <si>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</si>
  <si>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</si>
  <si>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</si>
  <si>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</si>
  <si>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</si>
  <si>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</si>
  <si>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</si>
  <si>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</si>
  <si>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</si>
  <si>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</si>
  <si>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</si>
  <si>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</si>
  <si>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</si>
  <si>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</si>
  <si>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</si>
  <si>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</si>
  <si>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</si>
  <si>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</si>
  <si>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</si>
  <si>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</si>
  <si>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</si>
  <si>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</si>
  <si>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</si>
  <si>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</si>
  <si>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</si>
  <si>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</si>
  <si>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</si>
  <si>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</si>
  <si>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</si>
  <si>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</si>
  <si>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</si>
  <si>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</si>
  <si>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</si>
  <si>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</si>
  <si>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</si>
  <si>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</si>
  <si>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</si>
  <si>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</si>
  <si>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</si>
  <si>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</si>
  <si>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</si>
  <si>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</si>
  <si>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</si>
  <si>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</si>
  <si>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</si>
  <si>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</si>
  <si>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</si>
  <si>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</si>
  <si>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</si>
  <si>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</si>
  <si>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</si>
  <si>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</si>
  <si>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</si>
  <si>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</si>
  <si>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</si>
  <si>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</si>
  <si>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</si>
  <si>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</si>
  <si>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</si>
  <si>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</si>
  <si>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</si>
  <si>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</si>
  <si>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</si>
  <si>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</si>
  <si>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</si>
  <si>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</si>
  <si>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</si>
  <si>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</si>
  <si>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</si>
  <si>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</si>
  <si>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</si>
  <si>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</si>
  <si>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</si>
  <si>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</si>
  <si>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</si>
  <si>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</si>
  <si>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</si>
  <si>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</si>
  <si>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</si>
  <si>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</si>
  <si>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</si>
  <si>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</si>
  <si>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</si>
  <si>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</si>
  <si>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</si>
  <si>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</si>
  <si>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</si>
  <si>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</si>
  <si>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</si>
  <si>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</si>
  <si>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</si>
  <si>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</si>
  <si>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</si>
  <si>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</si>
  <si>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</si>
  <si>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</si>
  <si>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</si>
  <si>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</si>
  <si>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</si>
  <si>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</si>
  <si>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</si>
  <si>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</si>
  <si>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</si>
  <si>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</si>
  <si>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</si>
  <si>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</si>
  <si>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</si>
  <si>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</si>
  <si>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</si>
  <si>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</si>
  <si>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</si>
  <si>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</si>
  <si>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</si>
  <si>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</si>
  <si>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</si>
  <si>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</si>
  <si>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</si>
  <si>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</si>
  <si>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</si>
  <si>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</si>
  <si>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</si>
  <si>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</si>
  <si>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</si>
  <si>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</si>
  <si>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</si>
  <si>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</si>
  <si>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</si>
  <si>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</si>
  <si>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</si>
  <si>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</si>
  <si>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</si>
  <si>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</si>
  <si>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</si>
  <si>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</si>
  <si>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</si>
  <si>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</si>
  <si>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</si>
  <si>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</si>
  <si>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</si>
  <si>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</si>
  <si>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</si>
  <si>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</si>
  <si>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</si>
  <si>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</si>
  <si>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</si>
  <si>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</si>
  <si>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</si>
  <si>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</si>
  <si>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</si>
  <si>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</si>
  <si>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</si>
  <si>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</si>
  <si>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</si>
  <si>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</si>
  <si>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</si>
  <si>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</si>
  <si>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</si>
  <si>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</si>
  <si>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</si>
  <si>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</si>
  <si>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</si>
  <si>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</si>
  <si>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</si>
  <si>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</si>
  <si>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</si>
  <si>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</si>
  <si>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</si>
  <si>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</si>
  <si>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</si>
  <si>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</si>
  <si>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</si>
  <si>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</si>
  <si>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</si>
  <si>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</si>
  <si>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</si>
  <si>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</si>
  <si>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</si>
  <si>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</si>
  <si>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</si>
  <si>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</si>
  <si>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</si>
  <si>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</si>
  <si>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</si>
  <si>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</si>
  <si>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</si>
  <si>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</si>
  <si>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</si>
  <si>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</si>
  <si>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</si>
  <si>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</si>
  <si>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</si>
  <si>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</si>
  <si>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</si>
  <si>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</si>
  <si>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</si>
  <si>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</si>
  <si>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</si>
  <si>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</si>
  <si>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</si>
  <si>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</si>
  <si>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</si>
  <si>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</si>
  <si>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</si>
  <si>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</si>
  <si>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</si>
  <si>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</si>
  <si>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</si>
  <si>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</si>
  <si>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</si>
  <si>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</si>
  <si>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</si>
  <si>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</si>
  <si>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</si>
  <si>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</si>
  <si>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</si>
  <si>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</si>
  <si>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</si>
  <si>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</si>
  <si>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</si>
  <si>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</si>
  <si>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</si>
  <si>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</si>
  <si>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</si>
  <si>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</si>
  <si>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</si>
  <si>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</si>
  <si>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</si>
  <si>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</si>
  <si>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</si>
  <si>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</si>
  <si>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</si>
  <si>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</si>
  <si>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</si>
  <si>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</si>
  <si>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</si>
  <si>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</si>
  <si>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</si>
  <si>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</si>
  <si>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</si>
  <si>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</si>
  <si>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</si>
  <si>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</si>
  <si>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</si>
  <si>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</si>
  <si>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</si>
  <si>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</si>
  <si>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</si>
  <si>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</si>
  <si>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</si>
  <si>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</si>
  <si>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</si>
  <si>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</si>
  <si>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</si>
  <si>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</si>
  <si>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</si>
  <si>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</si>
  <si>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</si>
  <si>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</si>
  <si>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</si>
  <si>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</si>
  <si>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</si>
  <si>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</si>
  <si>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</si>
  <si>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</si>
  <si>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</si>
  <si>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</si>
  <si>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</si>
  <si>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</si>
  <si>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</si>
  <si>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</si>
  <si>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</si>
  <si>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</si>
  <si>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</si>
  <si>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</si>
  <si>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</si>
  <si>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</si>
  <si>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</si>
  <si>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</si>
  <si>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</si>
  <si>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</si>
  <si>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</si>
  <si>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</si>
  <si>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</si>
  <si>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</si>
  <si>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</si>
  <si>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</si>
  <si>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</si>
  <si>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</si>
  <si>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</si>
  <si>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</si>
  <si>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</si>
  <si>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</si>
  <si>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</si>
  <si>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</si>
  <si>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</si>
  <si>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</si>
  <si>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</si>
  <si>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</si>
  <si>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</si>
  <si>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</si>
  <si>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</si>
  <si>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</si>
  <si>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</si>
  <si>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</si>
  <si>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</si>
  <si>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</si>
  <si>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</si>
  <si>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</si>
  <si>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</si>
  <si>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</si>
  <si>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</si>
  <si>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</si>
  <si>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</si>
  <si>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</si>
  <si>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</si>
  <si>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</si>
  <si>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</si>
  <si>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</si>
  <si>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</si>
  <si>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</si>
  <si>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</si>
  <si>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</si>
  <si>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</si>
  <si>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</si>
  <si>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</si>
  <si>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</si>
  <si>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</si>
  <si>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</si>
  <si>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</si>
  <si>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</si>
  <si>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</si>
  <si>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</si>
  <si>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</si>
  <si>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</si>
  <si>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</si>
  <si>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</si>
  <si>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</si>
  <si>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</si>
  <si>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</si>
  <si>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</si>
  <si>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</si>
  <si>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</si>
  <si>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</si>
  <si>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</si>
  <si>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</si>
  <si>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</si>
  <si>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</si>
  <si>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</si>
  <si>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</si>
  <si>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</si>
  <si>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</si>
  <si>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</si>
  <si>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</si>
  <si>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</si>
  <si>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</si>
  <si>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</si>
  <si>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</si>
  <si>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</si>
  <si>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</si>
  <si>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</si>
  <si>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</si>
  <si>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</si>
  <si>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</si>
  <si>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</si>
  <si>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</si>
  <si>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</si>
  <si>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</si>
  <si>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</si>
  <si>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</si>
  <si>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</si>
  <si>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</si>
  <si>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</si>
  <si>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</si>
  <si>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</si>
  <si>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</si>
  <si>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</si>
  <si>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</si>
  <si>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</si>
  <si>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</si>
  <si>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</si>
  <si>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</si>
  <si>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</si>
  <si>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</si>
  <si>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</si>
  <si>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</si>
  <si>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</si>
  <si>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</si>
  <si>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</si>
  <si>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</si>
  <si>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</si>
  <si>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</si>
  <si>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</si>
  <si>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</si>
  <si>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</si>
  <si>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</si>
  <si>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</si>
  <si>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</si>
  <si>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</si>
  <si>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</si>
  <si>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</si>
  <si>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</si>
  <si>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</si>
  <si>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</si>
  <si>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</si>
  <si>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</si>
  <si>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</si>
  <si>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</si>
  <si>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</si>
  <si>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</si>
  <si>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</si>
  <si>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</si>
  <si>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</si>
  <si>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</si>
  <si>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</si>
  <si>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</si>
  <si>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</si>
  <si>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</si>
  <si>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</si>
  <si>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</si>
  <si>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</si>
  <si>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</si>
  <si>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</si>
  <si>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</si>
  <si>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</si>
  <si>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</si>
  <si>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</si>
  <si>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</si>
  <si>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</si>
  <si>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</si>
  <si>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</si>
  <si>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</si>
  <si>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</si>
  <si>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</si>
  <si>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</si>
  <si>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</si>
  <si>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</si>
  <si>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</si>
  <si>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</si>
  <si>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</si>
  <si>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</si>
  <si>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</si>
  <si>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</si>
  <si>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</si>
  <si>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</si>
  <si>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</si>
  <si>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</si>
  <si>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</si>
  <si>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</si>
  <si>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</si>
  <si>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</si>
  <si>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</si>
  <si>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</si>
  <si>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</si>
  <si>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</si>
  <si>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</si>
  <si>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</si>
  <si>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</si>
  <si>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</si>
  <si>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</si>
  <si>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</si>
  <si>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</si>
  <si>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</si>
  <si>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</si>
  <si>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</si>
  <si>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</si>
  <si>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</si>
  <si>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</si>
  <si>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</si>
  <si>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</si>
  <si>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</si>
  <si>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</si>
  <si>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</si>
  <si>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</si>
  <si>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</si>
  <si>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</si>
  <si>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</si>
  <si>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</si>
  <si>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</si>
  <si>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</si>
  <si>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</si>
  <si>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</si>
  <si>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</si>
  <si>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</si>
  <si>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</si>
  <si>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</si>
  <si>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</si>
  <si>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</si>
  <si>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</si>
  <si>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</si>
  <si>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</si>
  <si>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</si>
  <si>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</si>
  <si>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</si>
  <si>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</si>
  <si>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</si>
  <si>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</si>
  <si>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</si>
  <si>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</si>
  <si>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</si>
  <si>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</si>
  <si>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</si>
  <si>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</si>
  <si>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</si>
  <si>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</si>
  <si>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</si>
  <si>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</si>
  <si>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</si>
  <si>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</si>
  <si>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</si>
  <si>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</si>
  <si>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</si>
  <si>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</si>
  <si>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</si>
  <si>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</si>
  <si>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</si>
  <si>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</si>
  <si>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</si>
  <si>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</si>
  <si>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</si>
  <si>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</si>
  <si>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</si>
  <si>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</si>
  <si>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</si>
  <si>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</si>
  <si>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</si>
  <si>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</si>
  <si>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</si>
  <si>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</si>
  <si>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</si>
  <si>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</si>
  <si>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</si>
  <si>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</si>
  <si>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</si>
  <si>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</si>
  <si>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</si>
  <si>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</si>
  <si>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</si>
  <si>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</si>
  <si>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</si>
  <si>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</si>
  <si>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</si>
  <si>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</si>
  <si>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</si>
  <si>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</si>
  <si>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</si>
  <si>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</si>
  <si>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</si>
  <si>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</si>
  <si>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</si>
  <si>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</si>
  <si>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</si>
  <si>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</si>
  <si>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</si>
  <si>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</si>
  <si>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</si>
  <si>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</si>
  <si>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</si>
  <si>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</si>
  <si>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</si>
  <si>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</si>
  <si>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</si>
  <si>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</si>
  <si>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</si>
  <si>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</si>
  <si>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</si>
  <si>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</si>
  <si>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</si>
  <si>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</si>
  <si>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</si>
  <si>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</si>
  <si>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</si>
  <si>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</si>
  <si>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</si>
  <si>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</si>
  <si>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</si>
  <si>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</si>
  <si>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</si>
  <si>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</si>
  <si>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</si>
  <si>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</si>
  <si>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</si>
  <si>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</si>
  <si>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</si>
  <si>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</si>
  <si>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</si>
  <si>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</si>
  <si>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</si>
  <si>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</si>
  <si>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</si>
  <si>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</si>
  <si>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</si>
  <si>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</si>
  <si>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</si>
  <si>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</si>
  <si>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</si>
  <si>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</si>
  <si>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</si>
  <si>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</si>
  <si>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</si>
  <si>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</si>
  <si>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</si>
  <si>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</si>
  <si>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</si>
  <si>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</si>
  <si>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</si>
  <si>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</si>
  <si>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</si>
  <si>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</si>
  <si>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</si>
  <si>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</si>
  <si>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</si>
  <si>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</si>
  <si>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</si>
  <si>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</si>
  <si>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</si>
  <si>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</si>
  <si>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</si>
  <si>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</si>
  <si>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</si>
  <si>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</si>
  <si>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</si>
  <si>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</si>
  <si>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</si>
  <si>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</si>
  <si>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</si>
  <si>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</si>
  <si>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</si>
  <si>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</si>
  <si>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</si>
  <si>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</si>
  <si>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</si>
  <si>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</si>
  <si>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</si>
  <si>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</si>
  <si>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</si>
  <si>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</si>
  <si>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</si>
  <si>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</si>
  <si>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</si>
  <si>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</si>
  <si>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</si>
  <si>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</si>
  <si>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</si>
  <si>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</si>
  <si>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</si>
  <si>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</si>
  <si>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</si>
  <si>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</si>
  <si>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</si>
  <si>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</si>
  <si>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</si>
  <si>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</si>
  <si>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</si>
  <si>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</si>
  <si>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</si>
  <si>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</si>
  <si>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</si>
  <si>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</si>
  <si>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</si>
  <si>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</si>
  <si>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</si>
  <si>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</si>
  <si>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</si>
  <si>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</si>
  <si>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</si>
  <si>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</si>
  <si>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</si>
  <si>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</si>
  <si>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</si>
  <si>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</si>
  <si>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</si>
  <si>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</si>
  <si>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</si>
  <si>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</si>
  <si>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</si>
  <si>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</si>
  <si>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</si>
  <si>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</si>
  <si>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</si>
  <si>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</si>
  <si>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</si>
  <si>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</si>
  <si>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</si>
  <si>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</si>
  <si>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</si>
  <si>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</si>
  <si>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</si>
  <si>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</si>
  <si>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</si>
  <si>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</si>
  <si>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</si>
  <si>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</si>
  <si>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</si>
  <si>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</si>
  <si>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</si>
  <si>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</si>
  <si>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</si>
  <si>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</si>
  <si>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</si>
  <si>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</si>
  <si>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</si>
  <si>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</si>
  <si>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</si>
  <si>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</si>
  <si>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</si>
  <si>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</si>
  <si>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</si>
  <si>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</si>
  <si>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</si>
  <si>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</si>
  <si>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</si>
  <si>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</si>
  <si>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</si>
  <si>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</si>
  <si>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</si>
  <si>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</si>
  <si>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</si>
  <si>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</si>
  <si>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</si>
  <si>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</si>
  <si>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</si>
  <si>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</si>
  <si>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</si>
  <si>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</si>
  <si>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</si>
  <si>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</si>
  <si>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</si>
  <si>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</si>
  <si>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</si>
  <si>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</si>
  <si>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</si>
  <si>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</si>
  <si>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</si>
  <si>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</si>
  <si>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</si>
  <si>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</si>
  <si>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</si>
  <si>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</si>
  <si>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</si>
  <si>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</si>
  <si>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</si>
  <si>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</si>
  <si>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</si>
  <si>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</si>
  <si>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</si>
  <si>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</si>
  <si>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</si>
  <si>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</si>
  <si>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</si>
  <si>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</si>
  <si>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</si>
  <si>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</si>
  <si>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</si>
  <si>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</si>
  <si>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</si>
  <si>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</si>
  <si>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</si>
  <si>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</si>
  <si>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</si>
  <si>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</si>
  <si>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</si>
  <si>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</si>
  <si>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</si>
  <si>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</si>
  <si>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</si>
  <si>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</si>
  <si>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</si>
  <si>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</si>
  <si>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</si>
  <si>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</si>
  <si>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</si>
  <si>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</si>
  <si>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</si>
  <si>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</si>
  <si>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</si>
  <si>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</si>
  <si>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</si>
  <si>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</si>
  <si>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</si>
  <si>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</si>
  <si>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</si>
  <si>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</si>
  <si>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</si>
  <si>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</si>
  <si>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</si>
  <si>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</si>
  <si>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</si>
  <si>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</si>
  <si>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</si>
  <si>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</si>
  <si>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</si>
  <si>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</si>
  <si>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</si>
  <si>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</si>
  <si>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</si>
  <si>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</si>
  <si>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</si>
  <si>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</si>
  <si>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</si>
  <si>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</si>
  <si>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</si>
  <si>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</si>
  <si>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</si>
  <si>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</si>
  <si>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</si>
  <si>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</si>
  <si>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</si>
  <si>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</si>
  <si>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</si>
  <si>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</si>
  <si>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</si>
  <si>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</si>
  <si>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</si>
  <si>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</si>
  <si>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</si>
  <si>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</si>
  <si>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</si>
  <si>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</si>
  <si>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</si>
  <si>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</si>
  <si>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</si>
  <si>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</si>
  <si>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</si>
  <si>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</si>
  <si>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</si>
  <si>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</si>
  <si>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</si>
  <si>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</si>
  <si>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</si>
  <si>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</si>
  <si>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</si>
  <si>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</si>
  <si>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</si>
  <si>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</si>
  <si>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</si>
  <si>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</si>
  <si>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</si>
  <si>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</si>
  <si>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</si>
  <si>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</si>
  <si>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</si>
  <si>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</si>
  <si>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</si>
  <si>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</si>
  <si>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</si>
  <si>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</si>
  <si>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</si>
  <si>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</si>
  <si>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</si>
  <si>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</si>
  <si>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</si>
  <si>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</si>
  <si>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</si>
  <si>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</si>
  <si>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</si>
  <si>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</si>
  <si>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</si>
  <si>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</si>
  <si>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</si>
  <si>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</si>
  <si>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</si>
  <si>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</si>
  <si>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</si>
  <si>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</si>
  <si>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</si>
  <si>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</si>
  <si>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</si>
  <si>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</si>
  <si>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</si>
  <si>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</si>
  <si>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</si>
  <si>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</si>
  <si>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</si>
  <si>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</si>
  <si>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</si>
  <si>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</si>
  <si>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</si>
  <si>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</si>
  <si>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</si>
  <si>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</si>
  <si>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</si>
  <si>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</si>
  <si>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</si>
  <si>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</si>
  <si>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</si>
  <si>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</si>
  <si>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</si>
  <si>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</si>
  <si>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</si>
  <si>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</si>
  <si>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</si>
  <si>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</si>
  <si>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</si>
  <si>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</si>
  <si>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</si>
  <si>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</si>
  <si>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</si>
  <si>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</si>
  <si>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</si>
  <si>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</si>
  <si>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</si>
  <si>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</si>
  <si>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</si>
  <si>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</si>
  <si>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</si>
  <si>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</si>
  <si>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</si>
  <si>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</si>
  <si>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</si>
  <si>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</si>
  <si>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</si>
  <si>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</si>
  <si>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</si>
  <si>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</si>
  <si>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</si>
  <si>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</si>
  <si>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</si>
  <si>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</si>
  <si>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</si>
  <si>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</si>
  <si>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</si>
  <si>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</si>
  <si>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</si>
  <si>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</si>
  <si>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</si>
  <si>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</si>
  <si>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</si>
  <si>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</si>
  <si>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</si>
  <si>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</si>
  <si>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</si>
  <si>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</si>
  <si>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</si>
  <si>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</si>
  <si>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</si>
  <si>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</si>
  <si>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</si>
  <si>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</si>
  <si>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</si>
  <si>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</si>
  <si>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</si>
  <si>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</si>
  <si>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</si>
  <si>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</si>
  <si>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</si>
  <si>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</si>
  <si>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</si>
  <si>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</si>
  <si>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</si>
  <si>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</si>
  <si>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</si>
  <si>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</si>
  <si>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</si>
  <si>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</si>
  <si>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</si>
  <si>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</si>
  <si>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</si>
  <si>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</si>
  <si>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</si>
  <si>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</si>
  <si>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</si>
  <si>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</si>
  <si>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</si>
  <si>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</si>
  <si>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</si>
  <si>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</si>
  <si>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</si>
  <si>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</si>
  <si>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</si>
  <si>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</si>
  <si>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</si>
  <si>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</si>
  <si>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</si>
  <si>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</si>
  <si>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</si>
  <si>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</si>
  <si>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</si>
  <si>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</si>
  <si>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</si>
  <si>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</si>
  <si>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</si>
  <si>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</si>
  <si>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</si>
  <si>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</si>
  <si>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</si>
  <si>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</si>
  <si>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</si>
  <si>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</si>
  <si>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</si>
  <si>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</si>
  <si>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</si>
  <si>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</si>
  <si>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</si>
  <si>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</si>
  <si>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</si>
  <si>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</si>
  <si>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</si>
  <si>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</si>
  <si>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</si>
  <si>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</si>
  <si>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</si>
  <si>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</si>
  <si>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</si>
  <si>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</si>
  <si>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</si>
  <si>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</si>
  <si>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</si>
  <si>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</si>
  <si>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</si>
  <si>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</si>
  <si>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</si>
  <si>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</si>
  <si>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</si>
  <si>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</si>
  <si>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</si>
  <si>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</si>
  <si>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</si>
  <si>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</si>
  <si>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</si>
  <si>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</si>
  <si>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</si>
  <si>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</si>
  <si>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</si>
  <si>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</si>
  <si>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</si>
  <si>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</si>
  <si>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</si>
  <si>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</si>
  <si>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</si>
  <si>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</si>
  <si>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</si>
  <si>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</si>
  <si>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</si>
  <si>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</si>
  <si>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</si>
  <si>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</si>
  <si>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</si>
  <si>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</si>
  <si>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</si>
  <si>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</si>
  <si>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</si>
  <si>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</si>
  <si>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</si>
  <si>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</si>
  <si>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</si>
  <si>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</si>
  <si>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</si>
  <si>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</si>
  <si>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</si>
  <si>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</si>
  <si>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</si>
  <si>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</si>
  <si>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</si>
  <si>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</si>
  <si>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</si>
  <si>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</si>
  <si>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</si>
  <si>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</si>
  <si>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</si>
  <si>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</si>
  <si>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</si>
  <si>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</si>
  <si>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</si>
  <si>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</si>
  <si>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</si>
  <si>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</si>
  <si>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</si>
  <si>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</si>
  <si>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</si>
  <si>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</si>
  <si>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</si>
  <si>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</si>
  <si>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</si>
  <si>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</si>
  <si>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</si>
  <si>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</si>
  <si>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</si>
  <si>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</si>
  <si>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</si>
  <si>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</si>
  <si>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</si>
  <si>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</si>
  <si>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</si>
  <si>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</si>
  <si>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</si>
  <si>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</si>
  <si>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</si>
  <si>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</si>
  <si>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</si>
  <si>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</si>
  <si>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</si>
  <si>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</si>
  <si>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</si>
  <si>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</si>
  <si>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</si>
  <si>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</si>
  <si>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</si>
  <si>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</si>
  <si>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</si>
  <si>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</si>
  <si>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</si>
  <si>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</si>
  <si>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</si>
  <si>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</si>
  <si>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</si>
  <si>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</si>
  <si>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</si>
  <si>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</si>
  <si>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</si>
  <si>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</si>
  <si>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</si>
  <si>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</si>
  <si>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</si>
  <si>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</si>
  <si>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</si>
  <si>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</si>
  <si>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</si>
  <si>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</si>
  <si>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</si>
  <si>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</si>
  <si>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</si>
  <si>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</si>
  <si>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</si>
  <si>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</si>
  <si>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</si>
  <si>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</si>
  <si>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</si>
  <si>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</si>
  <si>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</si>
  <si>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</si>
  <si>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</si>
  <si>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</si>
  <si>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</si>
  <si>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</si>
  <si>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</si>
  <si>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</si>
  <si>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</si>
  <si>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</si>
  <si>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</si>
  <si>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</si>
  <si>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</si>
  <si>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</si>
  <si>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</si>
  <si>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</si>
  <si>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</si>
  <si>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</si>
  <si>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</si>
  <si>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</si>
  <si>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</si>
  <si>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</si>
  <si>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</si>
  <si>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</si>
  <si>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</si>
  <si>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</si>
  <si>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</si>
  <si>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</si>
  <si>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</si>
  <si>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</si>
  <si>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</si>
  <si>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</si>
  <si>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</si>
  <si>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</si>
  <si>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</si>
  <si>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</si>
  <si>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</si>
  <si>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</si>
  <si>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</si>
  <si>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</si>
  <si>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</si>
  <si>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</si>
  <si>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</si>
  <si>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</si>
  <si>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</si>
  <si>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</si>
  <si>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</si>
  <si>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</si>
  <si>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</si>
  <si>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</si>
  <si>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</si>
  <si>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</si>
  <si>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</si>
  <si>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</si>
  <si>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</si>
  <si>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</si>
  <si>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</si>
  <si>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</si>
  <si>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</si>
  <si>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</si>
  <si>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</si>
  <si>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</si>
  <si>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</si>
  <si>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</si>
  <si>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</si>
  <si>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</si>
  <si>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</si>
  <si>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</si>
  <si>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</si>
  <si>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</si>
  <si>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</si>
  <si>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</si>
  <si>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</si>
  <si>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</si>
  <si>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</si>
  <si>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</si>
  <si>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</si>
  <si>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</si>
  <si>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</si>
  <si>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</si>
  <si>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</si>
  <si>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</si>
  <si>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</si>
  <si>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</si>
  <si>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</si>
  <si>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</si>
  <si>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</si>
  <si>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</si>
  <si>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</si>
  <si>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</si>
  <si>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</si>
  <si>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</si>
  <si>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</si>
  <si>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</si>
  <si>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</si>
  <si>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</si>
  <si>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</si>
  <si>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</si>
  <si>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</si>
  <si>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</si>
  <si>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</si>
  <si>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</si>
  <si>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</si>
  <si>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</si>
  <si>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</si>
  <si>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</si>
  <si>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</si>
  <si>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</si>
  <si>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</si>
  <si>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</si>
  <si>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</si>
  <si>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</si>
  <si>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</si>
  <si>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</si>
  <si>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</si>
  <si>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</si>
  <si>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</si>
  <si>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</si>
  <si>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</si>
  <si>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</si>
  <si>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</si>
  <si>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</si>
  <si>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</si>
  <si>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</si>
  <si>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</si>
  <si>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</si>
  <si>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</si>
  <si>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</si>
  <si>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</si>
  <si>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</si>
  <si>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</si>
  <si>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</si>
  <si>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</si>
  <si>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</si>
  <si>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</si>
  <si>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</si>
  <si>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</si>
  <si>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</si>
  <si>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</si>
  <si>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</si>
  <si>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</si>
  <si>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</si>
  <si>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</si>
  <si>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</si>
  <si>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</si>
  <si>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</si>
  <si>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</si>
  <si>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</si>
  <si>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</si>
  <si>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</si>
  <si>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</si>
  <si>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</si>
  <si>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</si>
  <si>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</si>
  <si>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</si>
  <si>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</si>
  <si>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</si>
  <si>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</si>
  <si>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</si>
  <si>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</si>
  <si>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</si>
  <si>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</si>
  <si>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</si>
  <si>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</si>
  <si>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</si>
  <si>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</si>
  <si>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</si>
  <si>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</si>
  <si>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</si>
  <si>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</si>
  <si>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</si>
  <si>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</si>
  <si>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</si>
  <si>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</si>
  <si>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</si>
  <si>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</si>
  <si>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</si>
  <si>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</si>
  <si>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</si>
  <si>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</si>
  <si>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</si>
  <si>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</si>
  <si>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</si>
  <si>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</si>
  <si>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</si>
  <si>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</si>
  <si>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</si>
  <si>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</si>
  <si>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</si>
  <si>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</si>
  <si>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</si>
  <si>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</si>
  <si>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</si>
  <si>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</si>
  <si>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</si>
  <si>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</si>
  <si>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</si>
  <si>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</si>
  <si>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</si>
  <si>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</si>
  <si>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</si>
  <si>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</si>
  <si>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</si>
  <si>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</si>
  <si>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</si>
  <si>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</si>
  <si>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</si>
  <si>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</si>
  <si>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</si>
  <si>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</si>
  <si>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</si>
  <si>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</si>
  <si>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</si>
  <si>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</si>
  <si>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</si>
  <si>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</si>
  <si>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</si>
  <si>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</si>
  <si>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</si>
  <si>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</si>
  <si>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</si>
  <si>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</si>
  <si>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</si>
  <si>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</si>
  <si>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</si>
  <si>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</si>
  <si>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</si>
  <si>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</si>
  <si>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</si>
  <si>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</si>
  <si>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</si>
  <si>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</si>
  <si>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</si>
  <si>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</si>
  <si>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</si>
  <si>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</si>
  <si>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</si>
  <si>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</si>
  <si>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</si>
  <si>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</si>
  <si>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</si>
  <si>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</si>
  <si>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</si>
  <si>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</si>
  <si>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</si>
  <si>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</si>
  <si>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</si>
  <si>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</si>
  <si>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</si>
  <si>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</si>
  <si>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</si>
  <si>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</si>
  <si>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</si>
  <si>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</si>
  <si>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</si>
  <si>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</si>
  <si>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</si>
  <si>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</si>
  <si>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</si>
  <si>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</si>
  <si>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</si>
  <si>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</si>
  <si>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</si>
  <si>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</si>
  <si>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</si>
  <si>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</si>
  <si>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</si>
  <si>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</si>
  <si>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</si>
  <si>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</si>
  <si>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</si>
  <si>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</si>
  <si>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</si>
  <si>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</si>
  <si>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</si>
  <si>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</si>
  <si>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</si>
  <si>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</si>
  <si>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</si>
  <si>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</si>
  <si>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</si>
  <si>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</si>
  <si>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</si>
  <si>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</si>
  <si>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</si>
  <si>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</si>
  <si>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</si>
  <si>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</si>
  <si>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</si>
  <si>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</si>
  <si>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</si>
  <si>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</si>
  <si>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</si>
  <si>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</si>
  <si>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</si>
  <si>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</si>
  <si>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</si>
  <si>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</si>
  <si>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</si>
  <si>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</si>
  <si>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</si>
  <si>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</si>
  <si>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</si>
  <si>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</si>
  <si>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</si>
  <si>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</si>
  <si>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</si>
  <si>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</si>
  <si>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</si>
  <si>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</si>
  <si>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</si>
  <si>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</si>
  <si>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</si>
  <si>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</si>
  <si>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</si>
  <si>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</si>
  <si>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</si>
  <si>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</si>
  <si>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</si>
  <si>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</si>
  <si>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</si>
  <si>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</si>
  <si>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</si>
  <si>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</si>
  <si>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</si>
  <si>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</si>
  <si>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</si>
  <si>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</si>
  <si>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</si>
  <si>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</si>
  <si>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</si>
  <si>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</si>
  <si>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</si>
  <si>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</si>
  <si>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</si>
  <si>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</si>
  <si>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</si>
  <si>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</si>
  <si>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</si>
  <si>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</si>
  <si>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</si>
  <si>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</si>
  <si>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</si>
  <si>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</si>
  <si>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</si>
  <si>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</si>
  <si>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</si>
  <si>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</si>
  <si>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</si>
  <si>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</si>
  <si>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</si>
  <si>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</si>
  <si>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</si>
  <si>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</si>
  <si>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</si>
  <si>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</si>
  <si>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</si>
  <si>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</si>
  <si>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</si>
  <si>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</si>
  <si>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</si>
  <si>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</si>
  <si>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</si>
  <si>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</si>
  <si>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</si>
  <si>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</si>
  <si>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</si>
  <si>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</si>
  <si>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</si>
  <si>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</si>
  <si>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</si>
  <si>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</si>
  <si>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</si>
  <si>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</si>
  <si>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</si>
  <si>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</si>
  <si>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</si>
  <si>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</si>
  <si>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</si>
  <si>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</si>
  <si>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</si>
  <si>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</si>
  <si>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</si>
  <si>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</si>
  <si>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</si>
  <si>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</si>
  <si>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</si>
  <si>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</si>
  <si>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</si>
  <si>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</si>
  <si>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</si>
  <si>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</si>
  <si>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</si>
  <si>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</si>
  <si>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</si>
  <si>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</si>
  <si>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</si>
  <si>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</si>
  <si>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</si>
  <si>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</si>
  <si>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</si>
  <si>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</si>
  <si>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</si>
  <si>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</si>
  <si>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</si>
  <si>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</si>
  <si>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</si>
  <si>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</si>
  <si>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</si>
  <si>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</si>
  <si>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</si>
  <si>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</si>
  <si>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</si>
  <si>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</si>
  <si>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</si>
  <si>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</si>
  <si>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</si>
  <si>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</si>
  <si>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</si>
  <si>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</si>
  <si>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</si>
  <si>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</si>
  <si>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</si>
  <si>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</si>
  <si>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</si>
  <si>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</si>
  <si>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</si>
  <si>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</si>
  <si>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</si>
  <si>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</si>
  <si>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</si>
  <si>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</si>
  <si>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</si>
  <si>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</si>
  <si>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</si>
  <si>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</si>
  <si>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</si>
  <si>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</si>
  <si>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</si>
  <si>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</si>
  <si>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</si>
  <si>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</si>
  <si>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</si>
  <si>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</si>
  <si>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</si>
  <si>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</si>
  <si>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</si>
  <si>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</si>
  <si>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</si>
  <si>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</si>
  <si>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</si>
  <si>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</si>
  <si>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</si>
  <si>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</si>
  <si>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</si>
  <si>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</si>
  <si>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</si>
  <si>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</si>
  <si>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</si>
  <si>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</si>
  <si>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</si>
  <si>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</si>
  <si>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</si>
  <si>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</si>
  <si>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</si>
  <si>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</si>
  <si>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</si>
  <si>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</si>
  <si>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</si>
  <si>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</si>
  <si>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</si>
  <si>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</si>
  <si>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</si>
  <si>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</si>
  <si>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</si>
  <si>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</si>
  <si>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</si>
  <si>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</si>
  <si>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</si>
  <si>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</si>
  <si>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</si>
  <si>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</si>
  <si>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</si>
  <si>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</si>
  <si>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</si>
  <si>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</si>
  <si>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</si>
  <si>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</si>
  <si>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</si>
  <si>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</si>
  <si>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</si>
  <si>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</si>
  <si>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</si>
  <si>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</si>
  <si>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</si>
  <si>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</si>
  <si>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</si>
  <si>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</si>
  <si>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</si>
  <si>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</si>
  <si>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</si>
  <si>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</si>
  <si>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</si>
  <si>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</si>
  <si>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</si>
  <si>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</si>
  <si>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</si>
  <si>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</si>
  <si>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</si>
  <si>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</si>
  <si>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</si>
  <si>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</si>
  <si>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</si>
  <si>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</si>
  <si>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</si>
  <si>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</si>
  <si>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</si>
  <si>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</si>
  <si>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</si>
  <si>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</si>
  <si>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</si>
  <si>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</si>
  <si>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</si>
  <si>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</si>
  <si>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</si>
  <si>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</si>
  <si>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</si>
  <si>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</si>
  <si>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</si>
  <si>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</si>
  <si>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</si>
  <si>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</si>
  <si>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</si>
  <si>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</si>
  <si>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</si>
  <si>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</si>
  <si>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</si>
  <si>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</si>
  <si>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</si>
  <si>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</si>
  <si>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</si>
  <si>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</si>
  <si>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</si>
  <si>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</si>
  <si>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</si>
  <si>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</si>
  <si>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</si>
  <si>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</si>
  <si>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</si>
  <si>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</si>
  <si>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</si>
  <si>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</si>
  <si>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</si>
  <si>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</si>
  <si>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</si>
  <si>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</si>
  <si>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</si>
  <si>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</si>
  <si>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</si>
  <si>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</si>
  <si>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</si>
  <si>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</si>
  <si>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</si>
  <si>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</si>
  <si>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</si>
  <si>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</si>
  <si>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</si>
  <si>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</si>
  <si>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</si>
  <si>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</si>
  <si>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</si>
  <si>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</si>
  <si>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</si>
  <si>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</si>
  <si>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</si>
  <si>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</si>
  <si>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</si>
  <si>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</si>
  <si>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</si>
  <si>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</si>
  <si>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</si>
  <si>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</si>
  <si>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</si>
  <si>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</si>
  <si>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</si>
  <si>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</si>
  <si>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</si>
  <si>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</si>
  <si>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</si>
  <si>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</si>
  <si>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</si>
  <si>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</si>
  <si>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</si>
  <si>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</si>
  <si>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</si>
  <si>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</si>
  <si>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</si>
  <si>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</si>
  <si>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</si>
  <si>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</si>
  <si>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</si>
  <si>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</si>
  <si>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</si>
  <si>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</si>
  <si>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</si>
  <si>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</si>
  <si>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</si>
  <si>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</si>
  <si>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</si>
  <si>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</si>
  <si>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</si>
  <si>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</si>
  <si>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</si>
  <si>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</si>
  <si>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</si>
  <si>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</si>
  <si>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</si>
  <si>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</si>
  <si>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</si>
  <si>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</si>
  <si>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</si>
  <si>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</si>
  <si>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</si>
  <si>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</si>
  <si>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</si>
  <si>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</si>
  <si>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</si>
  <si>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</si>
  <si>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</si>
  <si>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</si>
  <si>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</si>
  <si>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</si>
  <si>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</si>
  <si>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</si>
  <si>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</si>
  <si>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</si>
  <si>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</si>
  <si>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</si>
  <si>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</si>
  <si>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</si>
  <si>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</si>
  <si>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</si>
  <si>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</si>
  <si>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</si>
  <si>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</si>
  <si>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</si>
  <si>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</si>
  <si>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</si>
  <si>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</si>
  <si>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</si>
  <si>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</si>
  <si>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</si>
  <si>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</si>
  <si>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</si>
  <si>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</si>
  <si>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</si>
  <si>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</si>
  <si>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</si>
  <si>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</si>
  <si>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</si>
  <si>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</si>
  <si>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</si>
  <si>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</si>
  <si>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</si>
  <si>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</si>
  <si>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</si>
  <si>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</si>
  <si>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</si>
  <si>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</si>
  <si>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</si>
  <si>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</si>
  <si>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</si>
  <si>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</si>
  <si>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</si>
  <si>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</si>
  <si>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</si>
  <si>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</si>
  <si>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</si>
  <si>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</si>
  <si>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</si>
  <si>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</si>
  <si>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</si>
  <si>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</si>
  <si>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</si>
  <si>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</si>
  <si>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</si>
  <si>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</si>
  <si>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</si>
  <si>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</si>
  <si>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</si>
  <si>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</si>
  <si>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</si>
  <si>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</si>
  <si>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</si>
  <si>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</si>
  <si>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</si>
  <si>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</si>
  <si>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</si>
  <si>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</si>
  <si>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</si>
  <si>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</si>
  <si>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</si>
  <si>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</si>
  <si>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</si>
  <si>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</si>
  <si>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</si>
  <si>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</si>
  <si>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</si>
  <si>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</si>
  <si>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</si>
  <si>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</si>
  <si>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</si>
  <si>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</si>
  <si>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</si>
  <si>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</si>
  <si>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</si>
  <si>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</si>
  <si>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</si>
  <si>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</si>
  <si>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</si>
  <si>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</si>
  <si>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</si>
  <si>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</si>
  <si>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</si>
  <si>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</si>
  <si>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</si>
  <si>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</si>
  <si>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</si>
  <si>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</si>
  <si>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</si>
  <si>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</si>
  <si>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</si>
  <si>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</si>
  <si>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</si>
  <si>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</si>
  <si>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</si>
  <si>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</si>
  <si>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</si>
  <si>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</si>
  <si>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</si>
  <si>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</si>
  <si>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</si>
  <si>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</si>
  <si>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</si>
  <si>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</si>
  <si>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</si>
  <si>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</si>
  <si>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</si>
  <si>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</si>
  <si>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</si>
  <si>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</si>
  <si>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</si>
  <si>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</si>
  <si>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</si>
  <si>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</si>
  <si>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</si>
  <si>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</si>
  <si>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</si>
  <si>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</si>
  <si>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</si>
  <si>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</si>
  <si>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</si>
  <si>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</si>
  <si>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</si>
  <si>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</si>
  <si>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</si>
  <si>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</si>
  <si>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</si>
  <si>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</si>
  <si>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</si>
  <si>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</si>
  <si>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</si>
  <si>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</si>
  <si>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</si>
  <si>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</si>
  <si>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</si>
  <si>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</si>
  <si>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</si>
  <si>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</si>
  <si>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</si>
  <si>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</si>
  <si>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</si>
  <si>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</si>
  <si>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</si>
  <si>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</si>
  <si>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</si>
  <si>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</si>
  <si>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</si>
  <si>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</si>
  <si>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</si>
  <si>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</si>
  <si>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</si>
  <si>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</si>
  <si>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</si>
  <si>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</si>
  <si>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</si>
  <si>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</si>
  <si>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</si>
  <si>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</si>
  <si>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</si>
  <si>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</si>
  <si>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</si>
  <si>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</si>
  <si>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</si>
  <si>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</si>
  <si>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</si>
  <si>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</si>
  <si>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</si>
  <si>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</si>
  <si>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</si>
  <si>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</si>
  <si>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</si>
  <si>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</si>
  <si>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</si>
  <si>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</si>
  <si>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</si>
  <si>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</si>
  <si>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</si>
  <si>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</si>
  <si>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</si>
  <si>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</si>
  <si>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</si>
  <si>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</si>
  <si>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</si>
  <si>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</si>
  <si>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</si>
  <si>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</si>
  <si>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</si>
  <si>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</si>
  <si>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</si>
  <si>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</si>
  <si>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</si>
  <si>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</si>
  <si>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</si>
  <si>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</si>
  <si>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</si>
  <si>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</si>
  <si>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</si>
  <si>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</si>
  <si>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</si>
  <si>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</si>
  <si>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</si>
  <si>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</si>
  <si>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</si>
  <si>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</si>
  <si>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</si>
  <si>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</si>
  <si>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</si>
  <si>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</si>
  <si>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</si>
  <si>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</si>
  <si>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</si>
  <si>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</si>
  <si>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</si>
  <si>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</si>
  <si>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</si>
  <si>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</si>
  <si>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</si>
  <si>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</si>
  <si>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</si>
  <si>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</si>
  <si>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</si>
  <si>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</si>
  <si>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</si>
  <si>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</si>
  <si>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</si>
  <si>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</si>
  <si>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</si>
  <si>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</si>
  <si>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</si>
  <si>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</si>
  <si>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</si>
  <si>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</si>
  <si>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</si>
  <si>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</si>
  <si>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</si>
  <si>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</si>
  <si>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</si>
  <si>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</si>
  <si>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</si>
  <si>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</si>
  <si>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</si>
  <si>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</si>
  <si>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</si>
  <si>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</si>
  <si>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</si>
  <si>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</si>
  <si>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</si>
  <si>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</si>
  <si>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</si>
  <si>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</si>
  <si>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</si>
  <si>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</si>
  <si>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</si>
  <si>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</si>
  <si>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</si>
  <si>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</si>
  <si>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</si>
  <si>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</si>
  <si>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</si>
  <si>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</si>
  <si>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</si>
  <si>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</si>
  <si>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</si>
  <si>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</si>
  <si>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</si>
  <si>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</si>
  <si>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</si>
  <si>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</si>
  <si>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</si>
  <si>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</si>
  <si>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</si>
  <si>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</si>
  <si>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</si>
  <si>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</si>
  <si>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</si>
  <si>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</si>
  <si>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</si>
  <si>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</si>
  <si>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</si>
  <si>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</si>
  <si>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</si>
  <si>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</si>
  <si>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</si>
  <si>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</si>
  <si>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</si>
  <si>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</si>
  <si>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</si>
  <si>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</si>
  <si>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</si>
  <si>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</si>
  <si>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</si>
  <si>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</si>
  <si>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</si>
  <si>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</si>
  <si>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</si>
  <si>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</si>
  <si>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</si>
  <si>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</si>
  <si>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</si>
  <si>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</si>
  <si>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</si>
  <si>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</si>
  <si>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</si>
  <si>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</si>
  <si>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</si>
  <si>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</si>
  <si>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</si>
  <si>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</si>
  <si>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</si>
  <si>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</si>
  <si>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</si>
  <si>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</si>
  <si>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</si>
  <si>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</si>
  <si>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</si>
  <si>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</si>
  <si>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</si>
  <si>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</si>
  <si>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</si>
  <si>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</si>
  <si>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</si>
  <si>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</si>
  <si>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</si>
  <si>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</si>
  <si>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</si>
  <si>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</si>
  <si>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</si>
  <si>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</si>
  <si>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</si>
  <si>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</si>
  <si>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</si>
  <si>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</si>
  <si>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</si>
  <si>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</si>
  <si>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</si>
  <si>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</si>
  <si>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</si>
  <si>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</si>
  <si>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</si>
  <si>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</si>
  <si>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</si>
  <si>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</si>
  <si>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</si>
  <si>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</si>
  <si>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</si>
  <si>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</si>
  <si>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</si>
  <si>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</si>
  <si>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</si>
  <si>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</si>
  <si>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</si>
  <si>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</si>
  <si>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</si>
  <si>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</si>
  <si>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</si>
  <si>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</si>
  <si>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</si>
  <si>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</si>
  <si>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</si>
  <si>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</si>
  <si>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</si>
  <si>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</si>
  <si>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</si>
  <si>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</si>
  <si>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</si>
  <si>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</si>
  <si>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Restored by PG  </t>
  </si>
  <si>
    <t>PCM-20251002-00000558</t>
  </si>
  <si>
    <t xml:space="preserve">EM team need 90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</si>
  <si>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</si>
  <si>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</si>
  <si>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</si>
  <si>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</si>
  <si>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</si>
  <si>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PCM-20251002-00000852</t>
  </si>
  <si>
    <t>EM team on the way need 45 Min</t>
  </si>
  <si>
    <t xml:space="preserve"> PCM-20251002-00000707 </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</si>
  <si>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</si>
  <si>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</si>
  <si>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</si>
  <si>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</si>
  <si>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</si>
  <si>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</si>
  <si>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</si>
  <si>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</si>
  <si>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90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</si>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</sst>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269.49972013889055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15.878736111109902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5.1606712964712642E-2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45932.448146064817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45932.448146064817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45932.448146064817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45932.448146064817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45932.448146064817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45932.448146064817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45932.448146064817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45932.448146064817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45932.448146064817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45932.448146064817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45932.448146064817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45932.448146064817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45932.448146064817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45932.448146064817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45932.448146064817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45932.448146064817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45932.448146064817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45932.448146064817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45932.448146064817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45932.448146064817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45932.448146064817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45932.448146064817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45932.448146064817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45932.448146064817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45932.448146064817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45932.448146064817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45932.448146064817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45932.448146064817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45932.448146064817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45932.448146064817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45932.448146064817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45932.448146064817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45932.448146064817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45932.448146064817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45932.448146064817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45932.448146064817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45932.448146064817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45932.448146064817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45932.448146064817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45932.448146064817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45932.448146064817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45932.448146064817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45932.448146064817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45932.448146064817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45932.448146064817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45932.448146064817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45932.448146064817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45932.448146064817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45932.448146064817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45932.448146064817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45932.448146064817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45932.448146064817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45932.448146064817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45932.448146064817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45932.448146064817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45932.448146064817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45932.448146064817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45932.448146064817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45932.448146064817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45932.448146064817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45932.448146064817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45932.448146064817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45932.448146064817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45932.448146064817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45932.448146064817</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8D6D02BA-71A0-431B-BD83-87C3BB982EC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tabSelected="1" workbookViewId="0">
      <selection activeCell="K11" sqref="K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240.7963634259213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125.7210625000007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107.44830787037063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9.222578703702311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45932.448145833332</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5.490509259107057E-2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45932.448145833332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45932.448145833332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45932.448145833332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45932.448145833332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45932.448145833332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45932.448145833332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45932.448145833332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45932.448145833332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45932.448145833332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45932.448145833332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45932.448145833332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45932.448145833332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45932.448145833332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45932.448145833332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45932.448145833332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45932.448145833332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45932.448145833332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45932.448145833332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45932.448145833332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45932.448145833332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45932.448145833332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45932.448145833332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45932.448145833332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45932.448145833332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45932.448145833332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45932.448145833332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45932.448145833332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45932.448145833332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45932.448145833332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45932.448145833332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45932.448145833332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45932.448145833332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45932.448145833332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45932.448145833332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45932.448145833332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45932.448145833332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45932.448145833332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45932.448145833332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45932.448145833332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45932.448145833332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45932.448145833332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45932.448145833332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45932.448145833332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45932.448145833332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45932.448145833332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45932.448145833332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45932.448145833332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45932.448145833332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45932.448145833332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45932.448145833332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45932.448145833332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45932.448145833332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45932.448145833332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45932.448145833332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45932.448145833332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45932.448145833332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45932.448145833332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45932.448145833332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45932.448145833332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45932.448145833332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45932.448145833332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45932.448145833332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45932.448145833332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45932.448145833332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45932.448145833332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45932.448145833332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45932.448145833332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45932.448145833332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45932.448145833332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45932.448145833332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45932.448145833332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45932.448145833332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45932.448145833332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45932.448145833332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45932.448145833332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45932.448145833332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45932.448145833332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45932.448145833332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45932.448145833332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45932.448145833332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45932.448145833332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45932.448145833332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45932.448145833332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45932.448145833332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45932.448145833332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45932.448145833332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45932.448145833332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45932.448145833332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45932.448145833332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45932.448145833332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45932.448145833332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45932.448145833332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45932.448145833332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45932.448145833332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45932.448145833332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45932.448145833332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45932.448145833332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45932.448145833332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45932.448145833332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45932.448145833332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45932.448145833332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45932.448145833332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45932.448145833332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45932.448145833332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45932.448145833332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45932.448145833332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45932.448145833332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45932.448145833332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45932.448145833332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45932.448145833332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45932.448145833332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45932.448145833332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45932.448145833332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45932.448145833332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45932.448145833332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45932.448145833332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45932.448145833332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45932.448145833332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45932.448145833332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45932.448145833332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45932.448145833332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45932.448145833332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45932.448145833332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45932.448145833332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45932.448145833332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45932.448145833332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45932.448145833332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45932.448145833332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45932.448145833332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45932.448145833332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45932.448145833332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45932.448145833332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45932.448145833332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45932.448145833332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45932.448145833332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45932.448145833332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45932.448145833332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45932.448145833332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45932.448145833332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45932.448145833332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45932.448145833332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45932.448145833332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45932.448145833332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45932.448145833332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45932.448145833332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45932.448145833332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45932.448145833332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45932.448145833332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45932.448145833332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45932.448145833332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45932.448145833332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45932.448145833332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45932.448145833332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45932.448145833332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45932.448145833332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45932.448145833332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45932.448145833332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45932.448145833332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45932.448145833332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45932.448145833332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45932.448145833332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45932.448145833332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45932.448145833332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45932.448145833332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45932.448145833332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45932.448145833332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45932.448145833332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45932.448145833332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45932.448145833332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45932.448145833332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45932.448145833332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45932.448145833332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45932.448145833332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45932.448145833332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45932.448145833332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45932.448145833332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45932.448145833332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45932.448145833332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45932.448145833332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45932.448145833332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45932.448145833332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45932.448145833332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45932.448145833332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45932.448145833332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45932.448145833332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45932.448145833332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45932.448145833332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45932.448145833332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45932.448145833332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45932.448145833332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45932.448145833332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45932.448145833332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45932.448145833332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45932.448145833332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45932.448145833332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45932.448145833332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45932.448145833332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45932.448145833332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45932.448145833332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45932.448145833332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45932.448145833332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45932.448145833332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45932.448145833332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45932.448145833332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45932.448145833332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45932.448145833332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45932.448145833332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45932.448145833332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45932.448145833332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45932.448145833332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45932.448145833332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45932.448145833332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45932.448145833332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45932.448145833332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45932.448145833332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45932.448145833332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45932.448145833332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45932.448145833332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45932.448145833332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45932.448145833332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45932.448145833332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45932.448145833332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45932.448145833332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45932.448145833332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45932.448145833332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45932.448145833332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45932.448145833332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45932.448145833332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45932.448145833332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45932.448145833332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45932.448145833332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45932.448145833332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45932.448145833332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45932.448145833332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45932.448145833332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45932.448145833332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45932.448145833332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45932.448145833332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45932.448145833332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45932.448145833332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45932.448145833332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45932.448145833332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45932.448145833332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45932.448145833332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45932.448145833332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45932.448145833332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45932.448145833332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45932.448145833332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45932.448145833332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45932.448145833332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45932.448145833332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45932.448145833332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45932.448145833332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45932.448145833332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45932.448145833332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45932.448145833332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45932.448145833332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45932.448145833332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45932.448145833332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45932.448145833332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45932.448145833332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45932.448145833332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45932.448145833332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45932.448145833332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45932.448145833332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45932.448145833332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45932.448145833332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45932.448145833332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45932.448145833332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45932.448145833332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45932.448145833332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45932.448145833332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45932.448145833332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45932.448145833332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45932.448145833332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45932.448145833332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45932.448145833332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45932.448145833332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45932.448145833332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45932.448145833332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45932.448145833332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45932.448145833332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45932.448145833332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45932.448145833332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45932.448145833332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45932.448145833332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45932.448145833332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45932.448145833332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45932.448145833332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45932.448145833332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45932.448145833332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45932.448145833332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45932.448145833332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45932.448145833332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45932.448145833332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45932.448145833332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45932.448145833332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45932.448145833332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45932.448145833332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45932.448145833332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45932.448145833332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45932.448145833332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45932.448145833332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45932.448145833332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45932.448145833332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45932.448145833332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45932.448145833332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45932.448145833332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45932.448145833332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45932.448145833332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45932.448145833332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45932.448145833332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45932.448145833332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45932.448145833332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45932.448145833332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45932.448145833332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45932.448145833332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45932.448145833332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45932.448145833332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45932.448145833332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45932.448145833332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45932.448145833332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45932.448145833332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45932.448145833332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45932.448145833332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45932.448145833332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45932.448145833332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45932.448145833332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45932.448145833332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45932.448145833332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45932.448145833332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45932.448145833332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45932.448145833332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45932.448145833332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45932.448145833332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45932.448145833332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45932.448145833332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45932.448145833332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45932.448145833332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45932.448145833332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45932.448145833332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45932.448145833332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45932.448145833332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45932.448145833332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45932.448145833332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45932.448145833332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45932.448145833332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45932.448145833332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45932.448145833332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0.11384050926426426</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45932.448146064817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45932.448146064817</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45932.448146064817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45932.448146064817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45932.448146064817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45932.448146064817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45932.448146064817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45932.448146064817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45932.448146064817</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45932.448145833332</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45932.448145833332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45932.448145833332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45932.448145833332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45932.448146064817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45932.448146064817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45932.448146064817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45932.448146064817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45932.448146064817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45932.448146064817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45932.448146064817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45932.448146064817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45932.448146064817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45932.448146064817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45932.448146064817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45932.448146064817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45932.448146064817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45932.448146064817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45932.448146064817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45932.448146064817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45932.448146064817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45932.448146064817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45932.448146064817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45932.448146064817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45932.448146064817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45932.448146064817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45932.448146064817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45932.448146064817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45932.448146064817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45932.448146064817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45932.448146064817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45932.448146064817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45932.448146064817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45932.448146064817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45932.448146064817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45932.448146064817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45932.448146064817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45932.448146064817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45932.448146064817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45932.448146064817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45932.448146064817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45932.448146064817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45932.448146064817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45932.448146064817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45932.448146064817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45932.448146064817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45932.448146064817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45932.448146064817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45932.448146064817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45932.448146064817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45932.448146064817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45932.448146064817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45932.448146064817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45932.448146064817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45932.448146064817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45932.448146064817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45932.448146064817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45932.448146064817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45932.448146064817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45932.448146064817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45932.448146064817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45932.448146064817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45932.448146064817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45932.448146064817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45932.448146064817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45932.448146064817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45932.448146064817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45932.448146064817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45932.448146064817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45932.448146064817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45932.448146064817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45932.448146064817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45932.448146064817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45932.448146064817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45932.448146064817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45932.448146064817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45932.448146064817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45932.448146064817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45932.448146064817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45932.448146064817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45932.448146064817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45932.448146064817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45932.448146064817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45932.448146064817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45932.448146064817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45932.448146064817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45932.448146064817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45932.448146064817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45932.448146064817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45932.448146064817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45932.448146064817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45932.448146064817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45932.448146064817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45932.448146064817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45932.448146064817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45932.448146064817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45932.448146064817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45932.448146064817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45932.448146064817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45932.448146064817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45932.448146064817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45932.448146064817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45932.448146064817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45932.448146064817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45932.448146064817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45932.448146064817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45932.448146064817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45932.448146064817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45932.448146064817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45932.448146064817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45932.448146064817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45932.448146064817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45932.448146064817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45932.448146064817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45932.448146064817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45932.448146064817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45932.448146064817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45932.448146064817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45932.448146064817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45932.448146064817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45932.448146064817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45932.448146064817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45932.448146064817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45932.448146064817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45932.448146064817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45932.448146064817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45932.448146064817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45932.448146064817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45932.448146064817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45932.448146064817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45932.448146064817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45932.448146064817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45932.448146064817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45932.448146064817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45932.448146064817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45932.448146064817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45932.448146064817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45932.448146064817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45932.448146064817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45932.448146064817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45932.448146064817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45932.448146064817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45932.448146064817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45932.448146064817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45932.448146064817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45932.448146064817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45932.448146064817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45932.448146064817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45932.448146064817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45932.448146064817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45932.448146064817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45932.448146064817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45932.448146064817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45932.448146064817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45932.448146064817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45932.448146064817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45932.448146064817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45932.448146064817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45932.448146064817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45932.448146064817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45932.448146064817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45932.448146064817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45932.448146064817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45932.448146064817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45932.448146064817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45932.448146064817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45932.448146064817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45932.448146064817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45932.448146064817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45932.448146064817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45932.448146064817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45932.448146064817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45932.448146064817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45932.448146064817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45932.448146064817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45932.448146064817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45932.448146064817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45932.448146064817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45932.448146064817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45932.448146064817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45932.448146064817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45932.448146064817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45932.448146064817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45932.448146064817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45932.448146064817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45932.448146064817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45932.448146064817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45932.448146064817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45932.448146064817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45932.448146064817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45932.448146064817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45932.448146064817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45932.448146064817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45932.448146064817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45932.448146064817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45932.448146064817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45932.448146064817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45932.448146064817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45932.448146064817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45932.448146064817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45932.448146064817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45932.448146064817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45932.448146064817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45932.448146064817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45932.448146064817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45932.448146064817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45932.448146064817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45932.448146064817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45932.448146064817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45932.448146064817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45932.448146064817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45932.448146064817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45932.448146064817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45932.448146064817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45932.448146064817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45932.448146064817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45932.448146064817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45932.448146064817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45932.448146064817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45932.448146064817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45932.448146064817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45932.448146064817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45932.448146064817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45932.448146064817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45932.448146064817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45932.448146064817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45932.448146064817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45932.448146064817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45932.448146064817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45932.448146064817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45932.448146064817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45932.448146064817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45932.448146064817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45932.448146064817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45932.448146064817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45932.448146064817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45932.448146064817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45932.448146064817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45932.448146064817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45932.448146064817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45932.448146064817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45932.448146064817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45932.448146064817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45932.448146064817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45932.448146064817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45932.448146064817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45932.448146064817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45932.448146064817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45932.448146064817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45932.448146064817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45932.448146064817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45932.448146064817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45932.448146064817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45932.448146064817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45932.448146064817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45932.448146064817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45932.448146064817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45932.448146064817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45932.448146064817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45932.448146064817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45932.448146064817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45932.448146064817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45932.448146064817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45932.448146064817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45932.448146064817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45932.448146064817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45932.448146064817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45932.448146064817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45932.448146064817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45932.448146064817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45932.448146064817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45932.448146064817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45932.448146064817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45932.448146064817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45932.448146064817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45932.448146064817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45932.448146064817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45932.448146064817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45932.448146064817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45932.448146064817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45932.448146064817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45932.448146064817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45932.448146064817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45932.448146064817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45932.448146064817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45932.448146064817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45932.448146064817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45932.448146064817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45932.448146064817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45932.448146064817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45932.448146064817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45932.448146064817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45932.448146064817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45932.448146064817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45932.448146064817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45932.448146064817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45932.448146064817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45932.448146064817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45932.448146064817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45932.448146064817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45932.448146064817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45932.448146064817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45932.448146064817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45932.448146064817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45932.448146064817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45932.448146064817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45932.448146064817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45932.448146064817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45932.448146064817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45932.448146064817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45932.448146064817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45932.448146064817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45932.448146064817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45932.448146064817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45932.448146064817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45932.448146064817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45932.448146064817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45932.448146064817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45932.448146064817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45932.448146064817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45932.448146064817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45932.448146064817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45932.448146064817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45932.448146064817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45932.448146064817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45932.448146064817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45932.448146064817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45932.448146064817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45932.448146064817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45932.448146064817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45932.448146064817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45932.448146064817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45932.448146064817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45932.448146064817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45932.448146064817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45932.448146064817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45932.448146064817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45932.448146064817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45932.448146064817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45932.448146064817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45932.448146064817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45932.448146064817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45932.448146064817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45932.448146064817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45932.448146064817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45932.448146064817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45932.448146064817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45932.448146064817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45932.448146064817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45932.448146064817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45932.448146064817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45932.448146064817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45932.448146064817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45932.448146064817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45932.448146064817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45932.448146064817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45932.448146064817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45932.448146064817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45932.448146064817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45932.448146064817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45932.448146064817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45932.448146064817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45932.448146064817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45932.448146064817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45932.448146064817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45932.448146064817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45932.448146064817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45932.448146064817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45932.448146064817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45932.448146064817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45932.448146064817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45932.448146064817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45932.448146064817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45932.448146064817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45932.448146064817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45932.448146064817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45932.448146064817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45932.448146064817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45932.448146064817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45932.448146064817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45932.448146064817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45932.448146064817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45932.448146064817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45932.448146064817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45932.448146064817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45932.448146064817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45932.448146064817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45932.448146064817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45932.448146064817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45932.448146064817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45932.448146064817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45932.448146064817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45932.448146064817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45932.448146064817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45932.448146064817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45932.448146064817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45932.448146064817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45932.448146064817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45932.448146064817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45932.448146064817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45932.448146064817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45932.448146064817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45932.448146064817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45932.448146064817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45932.448146064817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45932.448146064817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45932.448146064817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45932.448146064817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45932.448146064817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45932.448146064817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45932.448146064817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45932.448146064817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45932.448146064817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45932.448146064817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45932.448146064817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45932.448146064817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45932.448146064817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45932.448146064817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45932.448146064817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45932.448146064817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45932.448146064817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45932.448146064817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45932.448146064817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45932.448146064817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45932.448146064817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45932.448146064817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45932.448146064817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45932.448146064817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45932.448146064817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45932.448146064817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45932.448146064817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45932.448146064817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45932.448146064817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45932.448146064817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45932.448146064817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45932.448146064817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45932.448146064817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45932.448146064817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45932.448146064817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45932.448146064817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45932.448146064817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45932.448146064817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45932.448146064817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45932.448146064817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45932.448146064817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45932.448146064817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45932.448146064817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45932.448146064817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45932.448146064817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45932.448146064817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45932.448146064817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45932.448146064817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45932.448146064817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45932.448146064817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45932.448146064817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45932.448146064817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45932.448146064817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45932.448146064817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45932.448146064817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45932.448146064817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45932.448146064817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45932.448146064817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45932.448146064817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45932.448146064817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45932.448146064817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45932.448146064817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45932.448146064817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45932.448146064817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45932.448146064817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45932.448146064817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45932.448146064817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45932.448146064817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45932.448146064817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45932.448146064817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45932.448146064817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45932.448146064817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45932.448146064817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45932.448146064817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45932.448146064817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45932.448146064817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45932.448146064817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45932.448146064817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45932.448146064817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45932.448146064817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45932.448146064817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45932.448146064817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45932.448146064817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45932.448146064817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45932.448146064817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45932.448146064817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45932.448146064817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45932.448146064817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45932.448146064817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45932.448146064817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45932.448146064817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45932.448146064817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45932.448146064817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45932.448146064817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45932.448146064817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45932.448146064817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45932.448146064817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45932.448146064817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45932.448146064817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45932.448146064817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45932.448146064817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45932.448146064817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45932.448146064817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45932.448146064817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45932.448146064817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45932.448146064817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45932.448146064817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45932.448146064817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45932.448146064817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45932.448146064817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45932.448146064817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45932.448146064817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45932.448146064817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45932.448146064817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45932.448146064817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45932.448146064817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45932.448146064817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45932.448146064817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45932.448146064817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45932.448146064817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45932.448146064817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45932.448146064817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45932.448146064817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45932.448146064817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45932.448146064817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45932.448146064817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45932.448146064817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45932.448146064817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45932.448146064817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45932.448146064817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45932.448146064817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45932.448146064817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45932.448146064817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45932.448146064817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45932.448146064817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45932.448146064817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45932.448146064817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45932.448146064817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45932.448146064817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45932.448146064817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45932.448146064817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45932.448146064817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45932.448146064817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45932.448146064817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45932.448146064817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45932.448146064817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45932.448146064817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45932.448146064817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45932.448146064817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45932.448146064817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45932.448146064817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45932.448146064817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45932.448146064817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45932.448146064817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45932.448146064817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45932.448146064817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45932.448146064817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45932.448146064817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45932.448146064817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45932.448146064817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45932.448146064817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45932.448146064817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45932.448146064817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45932.448146064817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45932.448146064817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45932.448146064817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45932.448146064817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45932.448146064817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45932.448146064817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45932.448146064817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45932.448146064817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45932.448146064817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45932.448146064817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45932.448146064817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45932.448146064817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45932.448146064817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45932.448146064817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45932.448146064817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45932.448146064817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45932.448146064817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45932.448146064817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45932.448146064817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45932.448146064817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45932.448146064817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45932.448146064817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45932.448146064817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45932.448146064817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45932.448146064817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45932.448146064817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45932.448146064817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45932.448146064817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45932.448146064817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45932.448146064817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45932.448146064817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45932.448146064817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45932.448146064817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45932.448146064817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45932.448146064817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45932.448146064817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45932.448146064817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45932.448146064817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45932.448146064817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45932.448146064817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45932.448146064817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45932.448146064817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45932.448146064817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45932.448146064817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45932.448146064817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45932.448146064817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45932.448146064817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45932.448146064817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45932.448146064817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45932.448146064817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45932.448146064817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45932.448146064817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45932.448146064817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45932.448146064817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45932.448146064817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45932.448146064817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45932.448146064817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45932.448146064817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45932.448146064817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45932.448146064817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45932.448146064817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45932.448146064817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45932.448146064817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45932.448146064817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45932.448146064817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45932.448146064817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45932.448146064817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45932.448146064817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45932.448146064817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45932.448146064817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45932.448146064817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45932.448146064817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45932.448146064817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45932.448146064817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45932.448146064817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45932.448146064817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45932.448146064817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45932.448146064817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45932.448146064817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45932.448146064817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45932.448146064817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45932.448146064817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45932.448146064817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45932.448146064817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45932.448146064817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45932.448146064817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45932.448146064817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45932.448146064817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45932.448146064817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45932.448146064817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45932.448146064817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45932.448146064817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45932.448146064817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45932.448146064817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45932.448146064817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45932.448146064817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45932.448146064817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45932.448146064817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45932.448146064817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45932.448146064817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45932.448146064817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45932.448146064817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45932.448146064817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45932.448146064817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45932.448146064817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45932.448146064817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45932.448146064817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45932.448146064817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45932.448146064817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45932.448146064817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45932.448146064817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45932.448146064817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45932.448146064817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45932.448146064817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45932.448146064817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45932.448146064817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45932.448146064817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45932.448146064817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45932.448146064817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45932.448146064817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45932.448146064817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45932.448146064817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45932.448146064817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45932.448146064817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45932.448146064817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45932.448146064817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45932.448146064817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45932.448146064817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45932.448146064817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45932.448146064817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45932.448146064817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45932.448146064817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45932.448146064817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45932.448146064817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45932.448146064817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45932.448146064817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45932.448146064817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45932.448146064817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45932.448146064817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45932.448146064817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45932.448146064817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45932.448146064817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45932.448146064817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45932.448146064817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45932.448146064817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45932.448146064817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45932.448146064817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45932.448146064817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45932.448146064817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45932.448146064817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45932.448146064817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45932.448146064817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45932.448146064817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45932.448146064817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45932.448146064817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45932.448146064817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45932.448146064817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45932.448146064817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45932.448146064817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45932.448146064817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45932.448146064817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45932.448146064817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45932.448146064817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45932.448146064817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45932.448146064817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45932.448146064817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45932.448146064817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45932.448146064817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45932.448146064817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45932.448146064817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45932.448146064817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45932.448146064817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45932.448146064817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45932.448146064817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45932.448146064817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45932.448146064817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45932.448146064817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45932.448146064817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45932.448146064817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45932.448146064817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45932.448146064817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45932.448146064817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45932.448146064817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45932.448146064817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45932.448146064817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45932.448146064817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45932.448146064817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45932.448146064817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45932.448146064817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45932.448146064817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45932.448146064817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45932.448146064817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45932.448146064817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45932.448146064817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45932.448146064817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45932.448146064817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45932.448146064817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45932.448146064817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45932.448146064817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45932.448146064817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45932.448146064817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45932.448146064817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45932.448146064817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45932.448146064817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45932.448146064817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45932.448146064817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45932.448146064817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45932.448146064817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45932.448146064817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45932.448146064817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45932.448146064817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45932.448146064817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45932.448146064817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45932.448146064817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45932.448146064817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45932.448146064817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45932.448146064817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45932.448146064817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45932.448146064817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45932.448146064817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45932.448146064817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45932.448146064817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45932.448146064817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45932.448146064817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45932.448146064817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45932.448146064817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45932.448146064817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45932.448146064817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45932.448146064817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45932.448146064817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45932.448146064817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45932.448146064817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45932.448146064817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45932.448146064817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45932.448146064817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45932.448146064817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45932.448146064817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45932.448146064817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45932.448146064817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45932.448146064817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45932.448146064817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45932.448146064817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45932.448146064817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45932.448146064817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45932.448146064817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45932.448146064817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45932.448146064817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45932.448146064817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45932.448146064817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45932.448146064817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45932.448146064817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45932.448146064817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45932.448146064817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45932.448146064817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45932.448146064817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45932.448146064817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45932.448146064817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45932.448146064817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45932.448146064817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45932.448146064817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45932.448146064817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45932.448146064817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45932.448146064817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45932.448146064817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45932.448146064817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45932.448146064817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45932.448146064817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45932.448146064817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45932.448146064817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45932.448146064817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45932.448146064817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45932.448146064817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45932.448146064817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45932.448146064817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45932.448146064817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45932.448146064817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45932.448146064817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45932.448146064817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45932.448146064817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45932.448146064817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45932.448146064817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45932.448146064817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45932.448146064817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45932.448146064817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45932.448146064817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45932.448146064817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45932.448146064817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45932.448146064817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45932.448146064817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45932.448146064817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45932.448146064817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45932.448146064817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45932.448146064817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45932.448146064817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45932.448146064817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45932.448146064817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45932.448146064817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45932.448146064817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45932.448146064817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45932.448146064817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45932.448146064817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45932.448146064817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45932.448146064817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45932.448146064817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45932.448146064817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45932.448146064817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45932.448146064817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45932.448146064817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45932.448146064817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45932.448146064817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45932.448146064817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45932.448146064817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45932.448146064817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45932.448146064817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45932.448146064817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45932.448146064817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45932.448146064817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45932.448146064817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45932.448146064817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45932.448146064817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45932.448146064817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45932.448146064817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45932.448146064817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45932.448146064817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45932.448146064817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45932.448146064817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45932.448146064817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45932.448146064817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45932.448146064817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45932.448146064817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45932.448146064817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45932.448146064817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45932.448146064817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45932.448146064817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45932.448146064817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45932.448146064817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45932.448146064817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45932.448146064817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45932.448146064817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45932.448146064817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45932.448146064817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45932.448146064817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45932.448146064817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45932.448146064817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45932.448146064817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45932.448146064817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45932.448146064817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45932.448146064817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45932.448146064817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45932.448146064817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45932.448146064817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45932.448146064817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45932.448146064817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45932.448146064817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45932.448146064817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45932.448146064817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45932.448146064817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45932.448146064817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45932.448146064817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45932.448146064817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45932.448146064817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45932.448146064817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45932.448146064817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45932.448146064817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45932.448146064817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45932.448146064817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45932.448146064817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45932.448146064817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45932.448146064817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45932.448146064817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45932.448146064817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45932.448146064817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45932.448146064817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45932.448146064817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45932.448146064817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45932.448146064817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45932.448146064817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45932.448146064817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45932.448146064817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45932.448146064817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45932.448146064817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45932.448146064817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45932.448146064817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45932.448146064817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45932.448146064817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45932.448146064817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45932.448146064817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45932.448146064817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45932.448146064817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45932.448146064817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45932.448146064817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45932.448146064817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45932.448146064817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45932.448146064817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45932.448146064817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45932.448146064817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45932.448146064817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45932.448146064817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45932.448146064817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45932.448146064817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45932.448146064817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45932.448146064817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45932.448146064817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45932.448146064817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45932.448146064817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45932.448146064817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45932.448146064817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45932.448146064817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45932.448146064817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45932.448146064817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45932.448146064817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45932.448146064817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45932.448146064817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45932.448146064817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45932.448146064817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45932.448146064817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45932.448146064817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45932.448146064817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45932.448146064817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45932.448146064817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45932.448146064817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45932.448146064817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45932.448146064817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45932.448146064817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45932.448146064817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45932.448146064817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45932.448146064817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45932.448146064817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45932.448146064817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45932.448146064817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45932.448146064817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45932.448146064817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45932.448146064817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45932.448146064817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45932.448146064817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45932.448146064817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45932.448146064817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45932.448146064817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45932.448146064817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45932.448146064817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45932.448146064817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45932.448146064817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45932.448146064817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45932.448146064817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45932.448146064817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45932.448146064817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45932.448146064817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45932.448146064817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45932.448146064817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45932.448146064817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45932.448146064817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45932.448146064817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45932.448146064817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45932.448146064817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45932.448146064817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45932.448146064817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45932.448146064817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45932.448146064817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45932.448146064817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45932.448146064817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45932.448146064817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45932.448146064817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45932.448146064817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45932.448146064817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45932.448146064817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45932.448146064817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45932.448146064817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45932.448146064817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45932.448146064817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45932.448146064817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45932.448146064817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45932.448146064817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45932.448146064817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45932.448146064817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45932.448146064817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45932.448146064817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45932.448146064817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45932.448146064817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45932.448146064817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45932.448146064817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45932.448146064817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45932.448146064817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45932.448146064817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45932.448146064817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45932.448146064817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45932.448146064817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45932.448146064817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45932.448146064817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45932.448146064817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45932.448146064817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45932.448146064817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45932.448146064817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45932.448146064817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45932.448146064817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45932.448146064817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45932.448146064817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45932.448146064817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45932.448146064817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45932.448146064817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45932.448146064817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45932.448146064817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45932.448146064817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45932.448146064817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45932.448146064817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45932.448146064817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45932.448146064817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45932.448146064817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45932.448146064817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45932.448146064817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45932.448146064817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45932.448146064817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45932.448146064817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45932.448146064817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45932.448146064817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45932.448146064817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45932.448146064817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45932.448146064817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45932.448146064817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45932.448146064817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45932.448146064817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45932.448146064817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45932.448146064817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45932.448146064817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45932.448146064817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45932.448146064817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45932.448146064817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45932.448146064817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45932.448146064817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45932.448146064817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45932.448146064817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45932.448146064817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45932.448146064817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45932.448146064817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45932.448146064817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45932.448146064817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45932.448146064817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45932.448146064817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45932.448146064817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45932.448146064817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45932.448146064817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45932.448146064817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45932.448146064817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45932.448146064817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45932.448146064817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45932.448146064817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45932.448146064817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45932.448146064817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45932.448146064817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45932.448146064817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45932.448146064817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45932.448146064817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45932.448146064817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45932.448146064817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45932.448146064817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45932.448146064817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45932.448146064817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45932.448146064817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45932.448146064817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45932.448146064817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45932.448146064817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45932.448146064817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45932.448146064817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45932.448146064817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45932.448146064817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45932.448146064817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45932.448146064817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45932.448146064817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45932.448146064817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45932.448146064817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45932.448146064817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45932.448146064817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45932.448146064817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45932.448146064817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45932.448146064817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45932.448146064817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45932.448146064817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45932.448146064817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45932.448146064817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45932.448146064817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45932.448146064817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45932.448146064817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45932.448146064817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45932.448146064817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45932.448146064817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45932.448146064817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45932.448146064817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45932.448146064817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45932.448146064817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45932.448146064817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45932.448146064817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45932.448146064817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45932.448146064817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45932.448146064817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45932.448146064817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45932.448146064817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45932.448146064817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45932.448146064817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45932.448146064817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45932.448146064817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45932.448146064817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45932.448146064817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45932.448146064817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45932.448146064817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45932.448146064817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45932.448146064817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45932.448146064817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45932.448146064817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45932.448146064817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45932.448146064817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45932.448146064817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45932.448146064817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45932.448146064817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45932.448146064817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45932.448146064817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45932.448146064817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45932.448146064817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45932.448146064817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45932.448146064817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45932.448146064817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45932.448146064817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45932.448146064817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45932.448146064817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45932.448146064817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45932.448146064817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45932.448146064817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45932.448146064817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45932.448146064817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45932.448146064817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45932.448146064817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45932.448146064817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45932.448146064817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45932.448146064817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45932.448146064817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45932.448146064817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45932.448146064817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45932.448146064817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45932.448146064817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45932.448146064817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45932.448146064817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45932.448146064817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45932.448146064817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45932.448146064817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45932.448146064817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45932.448146064817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45932.448146064817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45932.448146064817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45932.448146064817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45932.448146064817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45932.448146064817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45932.448146064817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45932.448146064817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45932.448146064817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45932.448146064817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45932.448146064817</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228.9674282407359</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1.5578680555554456</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1</v>
      </c>
      <c r="D4" s="107" t="s">
        <v>37031</v>
      </c>
      <c r="E4" s="112" t="s">
        <v>38964</v>
      </c>
      <c r="F4" s="113">
        <v>45932.413715277777</v>
      </c>
      <c r="G4" s="114">
        <f ca="1">IFERROR(NOW()-F4,"")</f>
        <v>3.4430555555445608E-2</v>
      </c>
      <c r="H4" s="113">
        <v>45932.381979166668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2</v>
      </c>
      <c r="D5" s="107" t="s">
        <v>37069</v>
      </c>
      <c r="E5" s="112" t="s">
        <v>38964</v>
      </c>
      <c r="F5" s="113">
        <v>45932.395775462966</v>
      </c>
      <c r="G5" s="114">
        <f ca="1">IFERROR(NOW()-F5,"")</f>
        <v>5.2370370365679264E-2</v>
      </c>
      <c r="H5" s="113">
        <v>45932.386331018519</v>
      </c>
      <c r="I5" s="110" t="str">
        <f>IFERROR(VLOOKUP(D5,DB!A:F,6,0),"")</f>
        <v>SCECO</v>
      </c>
      <c r="J5" s="110" t="str">
        <f>IFERROR(VLOOKUP(D5,DB!A:G,7,0),"")</f>
        <v>Vandalized</v>
      </c>
      <c r="K5" s="115" t="s">
        <v>39073</v>
      </c>
      <c r="L5" s="107" t="str">
        <f>IFERROR(VLOOKUP(D5,DB!A:I,9,0),"")</f>
        <v>Latis</v>
      </c>
    </row>
    <row r="6" spans="1:16" ht="15" customHeight="1">
      <c r="A6" s="110"/>
      <c r="B6" s="110" t="str">
        <f>IFERROR(VLOOKUP(D6,DB!A:K,11,0),"")</f>
        <v/>
      </c>
      <c r="C6" s="111"/>
      <c r="D6" s="107"/>
      <c r="E6" s="112"/>
      <c r="F6" s="113"/>
      <c r="G6" s="114">
        <f ca="1">IFERROR(NOW()-F6,"")</f>
        <v>45932.448145833332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45932.448145833332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45932.448145833332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45932.448145833332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45932.448145833332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45932.448145833332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45932.448145833332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45932.448145833332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45932.448145833332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45932.448145833332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45932.448145833332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45932.448145833332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45932.448145833332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45932.448145833332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45932.448145833332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45932.448145833332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45932.448145833332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45932.448145833332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45932.448145833332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45932.448145833332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45932.448145833332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45932.448145833332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45932.448145833332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45932.448145833332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45932.448145833332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45932.448145833332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45932.448145833332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45932.448145833332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45932.448145833332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45932.448145833332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45932.448145833332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45932.448145833332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45932.448145833332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45932.448145833332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45932.448145833332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45932.448145833332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45932.448145833332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45932.448145833332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45932.448145833332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45932.448145833332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45932.448145833332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45932.448145833332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45932.448145833332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45932.448145833332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45932.448145833332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45932.448145833332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45932.448145833332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45932.448145833332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45932.448145833332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45932.448145833332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45932.448145833332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45932.448145833332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45932.448145833332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45932.448145833332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45932.448145833332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45932.448145833332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45932.448145833332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45932.448145833332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45932.448145833332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45932.448145833332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45932.448145833332</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45932.448145833332</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45932.448145833332</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45932.448145833332</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45932.448145833332</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9" sqref="D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40.616085879628372</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6.2592685185154551</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6.6444444441003725E-2</v>
      </c>
      <c r="H4" s="38">
        <v>45932.37128472222</v>
      </c>
      <c r="I4" s="37" t="str">
        <f>IFERROR(VLOOKUP(D4,DB!A:F,6,0),"")</f>
        <v>SCECO</v>
      </c>
      <c r="J4" s="37" t="str">
        <f>IFERROR(VLOOKUP(D4,DB!A:G,7,0),"")</f>
        <v>No BB Design</v>
      </c>
      <c r="K4" s="37" t="s">
        <v>39079</v>
      </c>
      <c r="L4" s="37" t="str">
        <f>IFERROR(VLOOKUP(D4,DB!A:I,9,0),"")</f>
        <v>Latis</v>
      </c>
      <c r="M4" s="139"/>
    </row>
    <row r="5" spans="1:13" ht="15">
      <c r="A5" s="37" t="s">
        <v>39080</v>
      </c>
      <c r="B5" s="37" t="str">
        <f>IFERROR(VLOOKUP(D5,DB!A:K,11,0),"")</f>
        <v>R5</v>
      </c>
      <c r="C5" s="37">
        <v>1</v>
      </c>
      <c r="D5" s="37" t="s">
        <v>35041</v>
      </c>
      <c r="E5" s="37" t="s">
        <v>38964</v>
      </c>
      <c r="F5" s="38">
        <v>45932.413206018522</v>
      </c>
      <c r="G5" s="39">
        <f ca="1">IFERROR(NOW()-F5,"-")</f>
        <v>3.4939814810059033E-2</v>
      </c>
      <c r="H5" s="38">
        <v>45932.407650462963</v>
      </c>
      <c r="I5" s="37" t="str">
        <f>IFERROR(VLOOKUP(D5,DB!A:F,6,0),"")</f>
        <v>Generator-SG</v>
      </c>
      <c r="J5" s="37" t="str">
        <f>IFERROR(VLOOKUP(D5,DB!A:G,7,0),"")</f>
        <v>Vandalized</v>
      </c>
      <c r="K5" s="37" t="s">
        <v>39081</v>
      </c>
      <c r="L5" s="37" t="str">
        <f>IFERROR(VLOOKUP(D5,DB!A:I,9,0),"")</f>
        <v>Latis</v>
      </c>
      <c r="M5" s="139"/>
    </row>
    <row r="6" spans="1:13" ht="15">
      <c r="A6" s="37"/>
      <c r="B6" s="37" t="str">
        <f>IFERROR(VLOOKUP(D6,DB!A:K,11,0),"")</f>
        <v/>
      </c>
      <c r="C6" s="37"/>
      <c r="D6" s="37"/>
      <c r="E6" s="37"/>
      <c r="F6" s="38"/>
      <c r="G6" s="39">
        <f ca="1">IFERROR(NOW()-F6,"-")</f>
        <v>45932.448145833332</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45932.448145833332</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45932.448145833332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45932.448145833332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45932.448145833332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45932.448145833332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45932.448145833332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45932.448145833332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45932.448145833332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45932.448145833332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45932.448145833332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45932.448145833332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45932.448145833332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45932.448145833332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45932.448145833332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45932.448145833332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45932.448145833332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45932.448145833332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45932.448145833332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45932.448145833332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45932.448145833332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45932.448145833332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45932.448145833332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45932.448145833332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45932.448145833332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45932.448145833332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45932.448145833332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45932.448145833332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45932.448145833332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45932.448145833332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45932.448145833332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45932.448145833332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45932.448145833332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45932.448145833332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45932.448145833332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45932.448145833332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45932.448145833332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45932.448145833332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45932.448145833332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45932.448145833332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45932.448145833332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45932.448145833332</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45932.448145833332</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45932.448145833332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45932.448145833332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45932.448145833332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45932.448145833332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45932.448145833332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45932.448145833332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45932.448145833332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45932.448145833332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45932.448145833332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45932.448145833332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45932.448145833332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45932.448145833332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45932.448145833332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45932.448145833332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45932.448145833332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45932.448145833332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45932.448145833332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45932.448145833332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45932.448145833332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45932.448145833332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45932.448145833332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45932.448145833332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45932.448145833332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45932.448145833332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45932.448145833332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45932.448145833332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45932.448145833332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45932.448145833332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45932.448145833332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45932.448145833332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45932.448145833332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45932.448145833332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45932.448145833332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45932.448145833332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45932.448145833332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45932.448145833332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45932.448145833332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45932.448145833332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45932.448145833332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45932.448145833332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45932.448145833332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45932.448145833332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45932.448145833332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45932.448145833332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45932.448145833332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45932.448145833332</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45932.448145833332</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45932.448145833332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45932.448145833332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45932.448145833332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45932.448145833332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45932.448145833332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45932.448145833332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45932.448145833332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45932.448145833332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45932.448145833332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45932.448145833332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45932.448145833332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45932.448145833332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45932.448145833332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45932.448145833332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45932.448145833332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45932.448145833332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45932.448145833332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45932.448145833332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45932.448145833332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45932.448145833332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45932.448145833332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45932.448145833332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45932.448145833332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45932.448145833332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45932.448145833332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45932.448145833332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45932.448145833332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45932.448145833332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45932.448145833332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45932.448145833332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45932.448145833332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45932.448145833332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45932.448145833332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45932.448145833332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45932.448145833332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45932.448145833332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45932.448145833332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45932.448145833332</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45932.448145833332</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45932.448145833332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45932.448145833332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45932.448145833332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45932.448145833332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45932.448145833332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45932.448145833332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45932.448145833332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45932.448145833332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45932.448145833332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45932.448145833332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45932.448145833332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45932.448145833332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45932.448145833332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45932.448145833332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45932.448145833332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45932.448145833332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45932.448145833332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45932.448145833332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45932.448145833332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45932.448145833332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45932.448145833332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45932.448145833332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45932.448145833332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45932.448145833332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45932.448145833332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45932.448145833332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45932.448145833332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45932.448145833332</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45932.448145833332</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45932.448145833332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45932.448145833332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45932.448145833332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45932.448145833332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45932.448145833332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45932.448145833332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45932.448145833332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45932.448145833332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45932.448145833332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45932.448145833332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45932.448145833332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45932.448145833332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45932.448145833332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45932.448145833332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45932.448145833332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45932.448145833332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45932.448145833332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45932.448145833332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45932.448145833332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45932.448145833332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45932.448145833332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45932.448145833332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45932.448145833332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45932.448145833332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45932.448145833332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45932.448145833332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45932.448145833332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45932.448145833332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45932.448145833332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45932.448145833332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45932.448145833332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45932.448145833332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45932.448145833332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45932.448145833332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45932.448145833332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45932.448145833332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45932.448145833332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45932.448145833332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45932.448145833332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45932.448145833332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45932.448145833332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45932.448145833332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45932.448145833332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45932.448145833332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45932.448145833332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45932.448145833332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45932.448145833332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45932.448145833332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45932.448145833332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45932.448145833332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45932.448145833332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45932.448145833332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45932.448145833332</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45932.448145833332</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39082</v>
      </c>
      <c r="B2" s="140" t="s">
        <v>5398</v>
      </c>
      <c r="C2" s="140">
        <v>1</v>
      </c>
      <c r="D2" s="140" t="s">
        <v>32861</v>
      </c>
      <c r="E2" s="140" t="s">
        <v>39083</v>
      </c>
      <c r="F2" s="141">
        <v>45929.14371527778</v>
      </c>
      <c r="G2" s="142">
        <f ca="1">IFERROR(NOW()-F2,"-")</f>
        <v>3.3044305555522442</v>
      </c>
      <c r="H2" s="140">
        <v>45929.455266203702</v>
      </c>
      <c r="I2" s="140" t="str">
        <f>IFERROR(VLOOKUP(D2,DB!A:F,6,0),"")</f>
        <v>SCECO</v>
      </c>
      <c r="J2" s="140" t="str">
        <f>IFERROR(VLOOKUP(D2,DB!A:G,7,0),"")</f>
        <v>In progress</v>
      </c>
      <c r="K2" s="140" t="s">
        <v>39084</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39085</v>
      </c>
      <c r="B3" s="140" t="s">
        <v>5398</v>
      </c>
      <c r="C3" s="140">
        <v>1</v>
      </c>
      <c r="D3" s="140" t="s">
        <v>34463</v>
      </c>
      <c r="E3" s="140" t="s">
        <v>39083</v>
      </c>
      <c r="F3" s="141">
        <v>45926.772847222222</v>
      </c>
      <c r="G3" s="142">
        <f ca="1">IFERROR(NOW()-F3,"-")</f>
        <v>5.6752986111096106</v>
      </c>
      <c r="H3" s="140">
        <v>45927.449074074102</v>
      </c>
      <c r="I3" s="140" t="str">
        <f>IFERROR(VLOOKUP(D3,DB!A:F,6,0),"")</f>
        <v>SCECO</v>
      </c>
      <c r="J3" s="140" t="str">
        <f>IFERROR(VLOOKUP(D3,DB!A:G,7,0),"")</f>
        <v>Weak</v>
      </c>
      <c r="K3" s="140" t="s">
        <v>39084</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39086</v>
      </c>
      <c r="B4" s="140" t="s">
        <v>5398</v>
      </c>
      <c r="C4" s="140">
        <v>1</v>
      </c>
      <c r="D4" s="140" t="s">
        <v>33408</v>
      </c>
      <c r="E4" s="140" t="s">
        <v>39083</v>
      </c>
      <c r="F4" s="141">
        <v>45931.800995370373</v>
      </c>
      <c r="G4" s="142">
        <f ca="1">IFERROR(NOW()-F4,"-")</f>
        <v>0.64715046295896173</v>
      </c>
      <c r="H4" s="141">
        <v>45931.881805555553</v>
      </c>
      <c r="I4" s="140" t="str">
        <f>IFERROR(VLOOKUP(D4,DB!A:F,6,0),"")</f>
        <v>SCECO</v>
      </c>
      <c r="J4" s="140" t="str">
        <f>IFERROR(VLOOKUP(D4,DB!A:G,7,0),"")</f>
        <v>Dead</v>
      </c>
      <c r="K4" s="140" t="s">
        <v>39084</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45932.448145833332</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45932.448145833332</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45932.448145833332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45932.448145833332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45932.448145833332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45932.448145833332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45932.448145833332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45932.448145833332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45932.448145833332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45932.448145833332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45932.448145833332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45932.448145833332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45932.448145833332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45932.448145833332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45932.448145833332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45932.448145833332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45932.448145833332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45932.448145833332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45932.448145833332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45932.448145833332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45932.448145833332</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45932.448145833332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45932.448145833332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45932.448145833332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45932.448145833332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45932.448145833332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45932.448145833332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45932.448145833332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45932.448145833332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45932.448145833332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45932.448145833332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45932.448145833332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45932.448145833332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45932.448145833332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45932.448145833332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45932.448145833332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45932.448145833332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45932.448145833332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45932.448145833332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45932.448145833332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45932.448145833332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45932.448145833332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45932.448145833332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45932.448145833332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45932.448145833332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45932.448145833332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45932.448145833332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45932.448145833332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45932.448145833332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45932.448145833332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45932.448145833332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45932.448145833332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45932.448145833332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45932.448145833332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45932.448145833332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45932.448145833332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45932.448145833332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45932.448145833332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45932.448145833332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45932.448145833332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45932.448145833332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45932.448145833332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45932.448145833332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45932.448145833332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45932.448145833332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45932.448145833332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45932.448145833332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45932.448145833332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45932.448145833332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45932.448145833332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45932.448145833332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45932.448145833332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45932.448145833332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45932.448145833332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45932.448145833332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45932.448145833332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45932.448145833332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45932.448145833332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45932.448145833332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45932.448145833332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45932.448145833332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45932.448145833332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45932.448145833332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45932.448145833332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45932.448145833332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45932.448145833332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45932.448145833332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45932.448145833332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45932.448145833332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45932.448145833332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45932.448145833332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45932.448145833332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45932.448145833332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45932.448145833332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45932.448145833332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45932.448145833332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45932.448145833332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45932.448145833332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45932.448145833332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45932.448145833332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45932.448145833332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45932.448145833332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45932.448145833332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45932.448145833332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45932.448145833332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45932.448145833332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45932.448145833332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45932.448145833332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45932.448145833332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45932.448145833332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45932.448145833332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45932.448145833332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45932.448145833332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45932.448145833332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45932.448145833332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45932.448145833332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45932.448145833332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45932.448145833332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45932.448145833332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45932.448145833332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45932.448145833332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45932.448145833332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45932.448145833332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45932.448145833332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45932.448145833332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45932.448145833332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45932.448145833332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45932.448145833332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45932.448145833332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45932.448145833332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45932.448145833332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45932.448145833332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45932.448145833332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45932.448145833332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45932.448145833332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45932.448145833332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45932.448145833332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45932.448145833332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45932.448145833332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45932.448145833332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45932.448145833332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45932.448145833332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45932.448145833332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45932.448145833332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45932.448145833332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45932.448145833332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45932.448145833332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45932.448145833332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45932.448145833332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45932.448145833332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45932.448145833332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45932.448145833332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45932.448145833332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45932.448145833332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45932.448145833332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45932.448145833332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45932.448145833332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45932.448145833332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45932.448145833332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45932.448145833332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45932.448145833332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45932.448145833332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45932.448145833332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45932.448145833332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45932.448145833332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45932.448145833332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45932.448145833332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45932.448145833332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45932.448145833332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45932.448145833332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45932.448145833332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45932.448145833332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45932.448145833332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45932.448145833332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45932.448145833332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45932.448145833332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45932.448145833332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45932.448145833332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45932.448145833332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45932.448145833332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45932.448145833332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45932.448145833332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45932.448145833332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45932.448145833332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45932.448145833332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45932.448145833332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45932.448145833332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45932.448145833332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45932.448145833332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45932.448145833332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45932.448145833332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45932.448145833332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45932.448145833332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45932.448145833332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45932.448145833332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45932.448145833332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45932.448145833332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45932.448145833332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45932.448145833332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45932.448145833332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45932.448145833332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45932.448145833332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45932.448145833332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45932.448145833332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45932.448145833332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45932.448145833332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45932.448145833332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45932.448145833332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45932.448145833332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45932.448145833332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45932.448145833332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45932.448145833332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45932.448145833332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45932.448145833332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45932.448145833332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45932.448145833332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45932.448145833332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45932.448145833332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45932.448145833332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45932.448145833332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45932.448145833332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45932.448145833332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45932.448145833332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45932.448145833332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45932.448145833332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45932.448145833332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45932.448145833332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45932.448145833332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45932.448145833332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45932.448145833332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45932.448145833332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45932.448145833332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45932.448145833332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45932.448145833332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45932.448145833332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45932.448145833332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45932.448145833332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45932.448145833332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45932.448145833332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45932.448145833332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45932.448145833332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45932.448145833332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45932.448145833332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45932.448145833332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45932.448145833332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45932.448145833332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45932.448145833332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45932.448145833332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45932.448145833332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45932.448145833332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45932.448145833332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45932.448145833332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45932.448145833332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45932.448145833332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45932.448145833332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45932.448145833332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45932.448145833332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45932.448145833332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45932.448145833332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45932.448145833332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45932.448145833332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45932.448145833332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45932.448145833332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45932.448145833332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45932.448145833332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45932.448145833332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45932.448145833332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45932.448145833332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45932.448145833332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45932.448145833332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45932.448145833332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45932.448145833332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45932.448145833332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45932.448145833332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45932.448145833332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45932.448145833332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45932.448145833332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45932.448145833332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45932.448145833332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45932.448145833332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45932.448145833332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45932.448145833332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45932.448145833332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45932.448145833332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45932.448145833332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45932.448145833332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45932.448145833332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45932.448145833332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45932.448145833332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45932.448145833332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45932.448145833332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45932.448145833332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45932.448145833332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45932.448145833332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45932.448145833332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45932.448145833332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45932.448145833332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45932.448145833332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45932.448145833332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45932.448145833332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45932.448145833332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45932.448145833332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45932.448145833332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45932.448145833332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45932.448145833332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45932.448145833332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45932.448145833332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45932.448145833332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45932.448145833332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45932.448145833332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45932.448145833332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45932.448145833332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45932.448146064817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45932.448146064817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45932.448146064817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45932.448146064817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45932.448146064817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45932.448146064817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45932.448146064817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45932.448146064817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45932.448146064817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45932.448146064817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45932.448146064817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45932.448146064817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45932.448146064817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45932.448146064817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45932.448146064817</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2025-10-02T07:47:23Z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