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995" documentId="13_ncr:1_{F6CB121F-512D-4AA6-A0C1-0FB36C537598}" xr6:coauthVersionLast="47" xr6:coauthVersionMax="47" xr10:uidLastSave="{A033C52A-43C8-43C4-B59E-59A40619F1B1}"/>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<sst xmlns="http://schemas.openxmlformats.org/spreadsheetml/2006/main" count="178590" uniqueCount="39080">
  <si>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</si>
  <si>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</si>
  <si>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</si>
  <si>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</si>
  <si>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</si>
  <si>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</si>
  <si>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</si>
  <si>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</si>
  <si>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</si>
  <si>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</si>
  <si>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</si>
  <si>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</si>
  <si>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</si>
  <si>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</si>
  <si>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</si>
  <si>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</si>
  <si>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</si>
  <si>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</si>
  <si>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</si>
  <si>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</si>
  <si>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</si>
  <si>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</si>
  <si>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</si>
  <si>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</si>
  <si>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</si>
  <si>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</si>
  <si>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</si>
  <si>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</si>
  <si>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</si>
  <si>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</si>
  <si>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</si>
  <si>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</si>
  <si>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</si>
  <si>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</si>
  <si>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</si>
  <si>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</si>
  <si>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</si>
  <si>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</si>
  <si>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</si>
  <si>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</si>
  <si>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</si>
  <si>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</si>
  <si>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</si>
  <si>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</si>
  <si>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</si>
  <si>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</si>
  <si>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</si>
  <si>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</si>
  <si>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</si>
  <si>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</si>
  <si>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</si>
  <si>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</si>
  <si>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</si>
  <si>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</si>
  <si>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</si>
  <si>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</si>
  <si>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</si>
  <si>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</si>
  <si>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</si>
  <si>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</si>
  <si>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</si>
  <si>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</si>
  <si>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</si>
  <si>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</si>
  <si>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</si>
  <si>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</si>
  <si>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</si>
  <si>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</si>
  <si>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</si>
  <si>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</si>
  <si>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</si>
  <si>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</si>
  <si>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</si>
  <si>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</si>
  <si>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</si>
  <si>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</si>
  <si>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</si>
  <si>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</si>
  <si>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</si>
  <si>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</si>
  <si>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</si>
  <si>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</si>
  <si>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</si>
  <si>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</si>
  <si>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</si>
  <si>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</si>
  <si>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</si>
  <si>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</si>
  <si>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</si>
  <si>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</si>
  <si>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</si>
  <si>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</si>
  <si>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</si>
  <si>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</si>
  <si>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</si>
  <si>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</si>
  <si>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</si>
  <si>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</si>
  <si>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</si>
  <si>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</si>
  <si>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</si>
  <si>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</si>
  <si>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</si>
  <si>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</si>
  <si>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</si>
  <si>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</si>
  <si>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</si>
  <si>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</si>
  <si>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</si>
  <si>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</si>
  <si>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</si>
  <si>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</si>
  <si>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</si>
  <si>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</si>
  <si>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</si>
  <si>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</si>
  <si>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</si>
  <si>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</si>
  <si>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</si>
  <si>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</si>
  <si>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</si>
  <si>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</si>
  <si>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</si>
  <si>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</si>
  <si>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</si>
  <si>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</si>
  <si>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</si>
  <si>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</si>
  <si>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</si>
  <si>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</si>
  <si>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</si>
  <si>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</si>
  <si>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</si>
  <si>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</si>
  <si>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</si>
  <si>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</si>
  <si>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</si>
  <si>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</si>
  <si>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</si>
  <si>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</si>
  <si>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</si>
  <si>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</si>
  <si>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</si>
  <si>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</si>
  <si>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</si>
  <si>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</si>
  <si>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</si>
  <si>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</si>
  <si>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</si>
  <si>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</si>
  <si>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</si>
  <si>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</si>
  <si>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</si>
  <si>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</si>
  <si>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</si>
  <si>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</si>
  <si>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</si>
  <si>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</si>
  <si>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</si>
  <si>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</si>
  <si>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</si>
  <si>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</si>
  <si>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</si>
  <si>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</si>
  <si>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</si>
  <si>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</si>
  <si>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</si>
  <si>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</si>
  <si>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</si>
  <si>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</si>
  <si>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</si>
  <si>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</si>
  <si>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</si>
  <si>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</si>
  <si>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</si>
  <si>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</si>
  <si>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</si>
  <si>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</si>
  <si>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</si>
  <si>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</si>
  <si>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</si>
  <si>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</si>
  <si>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</si>
  <si>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</si>
  <si>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</si>
  <si>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</si>
  <si>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</si>
  <si>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</si>
  <si>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</si>
  <si>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</si>
  <si>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</si>
  <si>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</si>
  <si>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</si>
  <si>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</si>
  <si>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</si>
  <si>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</si>
  <si>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</si>
  <si>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</si>
  <si>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</si>
  <si>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</si>
  <si>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</si>
  <si>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</si>
  <si>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</si>
  <si>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</si>
  <si>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</si>
  <si>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</si>
  <si>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</si>
  <si>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</si>
  <si>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</si>
  <si>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</si>
  <si>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</si>
  <si>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</si>
  <si>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</si>
  <si>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</si>
  <si>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</si>
  <si>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</si>
  <si>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</si>
  <si>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</si>
  <si>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</si>
  <si>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</si>
  <si>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</si>
  <si>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</si>
  <si>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</si>
  <si>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</si>
  <si>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</si>
  <si>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</si>
  <si>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</si>
  <si>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</si>
  <si>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</si>
  <si>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</si>
  <si>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</si>
  <si>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</si>
  <si>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</si>
  <si>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</si>
  <si>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</si>
  <si>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</si>
  <si>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</si>
  <si>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</si>
  <si>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</si>
  <si>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</si>
  <si>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</si>
  <si>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</si>
  <si>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</si>
  <si>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</si>
  <si>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</si>
  <si>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</si>
  <si>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</si>
  <si>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</si>
  <si>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</si>
  <si>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</si>
  <si>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</si>
  <si>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</si>
  <si>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</si>
  <si>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</si>
  <si>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</si>
  <si>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</si>
  <si>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</si>
  <si>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</si>
  <si>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</si>
  <si>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</si>
  <si>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</si>
  <si>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</si>
  <si>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</si>
  <si>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</si>
  <si>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</si>
  <si>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</si>
  <si>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</si>
  <si>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</si>
  <si>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</si>
  <si>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</si>
  <si>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</si>
  <si>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</si>
  <si>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</si>
  <si>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</si>
  <si>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</si>
  <si>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</si>
  <si>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</si>
  <si>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</si>
  <si>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</si>
  <si>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</si>
  <si>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</si>
  <si>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</si>
  <si>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</si>
  <si>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</si>
  <si>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</si>
  <si>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</si>
  <si>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</si>
  <si>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</si>
  <si>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</si>
  <si>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</si>
  <si>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</si>
  <si>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</si>
  <si>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</si>
  <si>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</si>
  <si>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</si>
  <si>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</si>
  <si>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</si>
  <si>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</si>
  <si>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</si>
  <si>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</si>
  <si>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</si>
  <si>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</si>
  <si>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</si>
  <si>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</si>
  <si>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</si>
  <si>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</si>
  <si>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</si>
  <si>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</si>
  <si>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</si>
  <si>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</si>
  <si>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</si>
  <si>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</si>
  <si>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</si>
  <si>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</si>
  <si>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</si>
  <si>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</si>
  <si>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</si>
  <si>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</si>
  <si>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</si>
  <si>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</si>
  <si>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</si>
  <si>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</si>
  <si>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</si>
  <si>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</si>
  <si>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</si>
  <si>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</si>
  <si>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</si>
  <si>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</si>
  <si>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</si>
  <si>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</si>
  <si>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</si>
  <si>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</si>
  <si>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</si>
  <si>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</si>
  <si>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</si>
  <si>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</si>
  <si>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</si>
  <si>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</si>
  <si>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</si>
  <si>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</si>
  <si>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</si>
  <si>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</si>
  <si>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</si>
  <si>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</si>
  <si>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</si>
  <si>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</si>
  <si>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</si>
  <si>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</si>
  <si>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</si>
  <si>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</si>
  <si>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</si>
  <si>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</si>
  <si>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</si>
  <si>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</si>
  <si>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</si>
  <si>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</si>
  <si>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</si>
  <si>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</si>
  <si>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</si>
  <si>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</si>
  <si>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</si>
  <si>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</si>
  <si>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</si>
  <si>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</si>
  <si>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</si>
  <si>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</si>
  <si>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</si>
  <si>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</si>
  <si>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</si>
  <si>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</si>
  <si>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</si>
  <si>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</si>
  <si>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</si>
  <si>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</si>
  <si>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</si>
  <si>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</si>
  <si>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</si>
  <si>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</si>
  <si>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</si>
  <si>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</si>
  <si>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</si>
  <si>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</si>
  <si>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</si>
  <si>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</si>
  <si>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</si>
  <si>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</si>
  <si>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</si>
  <si>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</si>
  <si>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</si>
  <si>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</si>
  <si>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</si>
  <si>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</si>
  <si>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</si>
  <si>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</si>
  <si>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</si>
  <si>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</si>
  <si>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</si>
  <si>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</si>
  <si>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</si>
  <si>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</si>
  <si>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</si>
  <si>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</si>
  <si>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</si>
  <si>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</si>
  <si>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</si>
  <si>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</si>
  <si>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</si>
  <si>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</si>
  <si>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</si>
  <si>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</si>
  <si>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</si>
  <si>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</si>
  <si>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</si>
  <si>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</si>
  <si>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</si>
  <si>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</si>
  <si>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</si>
  <si>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</si>
  <si>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</si>
  <si>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</si>
  <si>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</si>
  <si>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</si>
  <si>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</si>
  <si>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</si>
  <si>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</si>
  <si>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</si>
  <si>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</si>
  <si>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</si>
  <si>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</si>
  <si>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</si>
  <si>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</si>
  <si>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</si>
  <si>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</si>
  <si>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</si>
  <si>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</si>
  <si>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</si>
  <si>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</si>
  <si>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</si>
  <si>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</si>
  <si>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</si>
  <si>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</si>
  <si>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</si>
  <si>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</si>
  <si>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</si>
  <si>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</si>
  <si>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</si>
  <si>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</si>
  <si>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</si>
  <si>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</si>
  <si>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</si>
  <si>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</si>
  <si>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</si>
  <si>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</si>
  <si>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</si>
  <si>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</si>
  <si>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</si>
  <si>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</si>
  <si>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</si>
  <si>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</si>
  <si>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</si>
  <si>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</si>
  <si>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</si>
  <si>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</si>
  <si>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</si>
  <si>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</si>
  <si>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</si>
  <si>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</si>
  <si>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</si>
  <si>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</si>
  <si>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</si>
  <si>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</si>
  <si>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</si>
  <si>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</si>
  <si>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</si>
  <si>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</si>
  <si>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</si>
  <si>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</si>
  <si>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</si>
  <si>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</si>
  <si>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</si>
  <si>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</si>
  <si>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</si>
  <si>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</si>
  <si>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</si>
  <si>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</si>
  <si>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</si>
  <si>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</si>
  <si>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</si>
  <si>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</si>
  <si>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</si>
  <si>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</si>
  <si>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</si>
  <si>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</si>
  <si>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</si>
  <si>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</si>
  <si>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</si>
  <si>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</si>
  <si>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</si>
  <si>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</si>
  <si>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</si>
  <si>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</si>
  <si>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</si>
  <si>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</si>
  <si>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</si>
  <si>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</si>
  <si>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</si>
  <si>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</si>
  <si>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</si>
  <si>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</si>
  <si>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</si>
  <si>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</si>
  <si>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</si>
  <si>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</si>
  <si>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</si>
  <si>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</si>
  <si>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</si>
  <si>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</si>
  <si>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</si>
  <si>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</si>
  <si>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</si>
  <si>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</si>
  <si>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</si>
  <si>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</si>
  <si>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</si>
  <si>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</si>
  <si>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</si>
  <si>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</si>
  <si>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</si>
  <si>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</si>
  <si>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</si>
  <si>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</si>
  <si>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</si>
  <si>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</si>
  <si>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</si>
  <si>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</si>
  <si>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</si>
  <si>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</si>
  <si>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</si>
  <si>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</si>
  <si>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</si>
  <si>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</si>
  <si>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</si>
  <si>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</si>
  <si>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</si>
  <si>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</si>
  <si>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</si>
  <si>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</si>
  <si>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</si>
  <si>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</si>
  <si>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</si>
  <si>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</si>
  <si>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</si>
  <si>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</si>
  <si>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</si>
  <si>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</si>
  <si>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</si>
  <si>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</si>
  <si>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</si>
  <si>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</si>
  <si>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</si>
  <si>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</si>
  <si>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</si>
  <si>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</si>
  <si>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</si>
  <si>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</si>
  <si>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</si>
  <si>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</si>
  <si>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</si>
  <si>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</si>
  <si>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</si>
  <si>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</si>
  <si>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</si>
  <si>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</si>
  <si>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</si>
  <si>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</si>
  <si>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</si>
  <si>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</si>
  <si>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</si>
  <si>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</si>
  <si>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</si>
  <si>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</si>
  <si>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</si>
  <si>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</si>
  <si>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</si>
  <si>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</si>
  <si>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</si>
  <si>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</si>
  <si>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</si>
  <si>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</si>
  <si>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</si>
  <si>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</si>
  <si>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</si>
  <si>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</si>
  <si>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</si>
  <si>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</si>
  <si>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</si>
  <si>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</si>
  <si>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</si>
  <si>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</si>
  <si>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</si>
  <si>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</si>
  <si>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</si>
  <si>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</si>
  <si>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</si>
  <si>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</si>
  <si>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</si>
  <si>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</si>
  <si>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</si>
  <si>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</si>
  <si>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</si>
  <si>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</si>
  <si>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</si>
  <si>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</si>
  <si>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</si>
  <si>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</si>
  <si>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</si>
  <si>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</si>
  <si>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</si>
  <si>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</si>
  <si>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</si>
  <si>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</si>
  <si>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</si>
  <si>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</si>
  <si>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</si>
  <si>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</si>
  <si>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</si>
  <si>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</si>
  <si>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</si>
  <si>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</si>
  <si>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</si>
  <si>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</si>
  <si>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</si>
  <si>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</si>
  <si>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</si>
  <si>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</si>
  <si>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</si>
  <si>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</si>
  <si>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</si>
  <si>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</si>
  <si>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</si>
  <si>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</si>
  <si>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</si>
  <si>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</si>
  <si>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</si>
  <si>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</si>
  <si>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</si>
  <si>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</si>
  <si>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</si>
  <si>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</si>
  <si>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</si>
  <si>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</si>
  <si>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</si>
  <si>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</si>
  <si>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</si>
  <si>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</si>
  <si>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</si>
  <si>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</si>
  <si>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</si>
  <si>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</si>
  <si>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</si>
  <si>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</si>
  <si>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</si>
  <si>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</si>
  <si>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</si>
  <si>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</si>
  <si>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</si>
  <si>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</si>
  <si>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</si>
  <si>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</si>
  <si>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</si>
  <si>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</si>
  <si>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</si>
  <si>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</si>
  <si>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</si>
  <si>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</si>
  <si>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</si>
  <si>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</si>
  <si>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</si>
  <si>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</si>
  <si>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</si>
  <si>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</si>
  <si>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</si>
  <si>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</si>
  <si>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</si>
  <si>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</si>
  <si>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</si>
  <si>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</si>
  <si>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</si>
  <si>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</si>
  <si>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</si>
  <si>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</si>
  <si>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</si>
  <si>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</si>
  <si>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</si>
  <si>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</si>
  <si>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</si>
  <si>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</si>
  <si>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</si>
  <si>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</si>
  <si>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</si>
  <si>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</si>
  <si>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</si>
  <si>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</si>
  <si>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</si>
  <si>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</si>
  <si>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</si>
  <si>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</si>
  <si>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</si>
  <si>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</si>
  <si>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</si>
  <si>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</si>
  <si>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</si>
  <si>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</si>
  <si>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</si>
  <si>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</si>
  <si>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</si>
  <si>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</si>
  <si>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</si>
  <si>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</si>
  <si>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</si>
  <si>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</si>
  <si>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</si>
  <si>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</si>
  <si>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</si>
  <si>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</si>
  <si>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</si>
  <si>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</si>
  <si>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</si>
  <si>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</si>
  <si>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</si>
  <si>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</si>
  <si>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</si>
  <si>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</si>
  <si>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</si>
  <si>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</si>
  <si>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</si>
  <si>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</si>
  <si>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</si>
  <si>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</si>
  <si>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</si>
  <si>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</si>
  <si>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</si>
  <si>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</si>
  <si>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</si>
  <si>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</si>
  <si>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</si>
  <si>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</si>
  <si>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</si>
  <si>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</si>
  <si>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</si>
  <si>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</si>
  <si>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</si>
  <si>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</si>
  <si>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</si>
  <si>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</si>
  <si>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</si>
  <si>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</si>
  <si>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</si>
  <si>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</si>
  <si>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</si>
  <si>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</si>
  <si>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</si>
  <si>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</si>
  <si>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</si>
  <si>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</si>
  <si>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</si>
  <si>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</si>
  <si>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</si>
  <si>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</si>
  <si>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</si>
  <si>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</si>
  <si>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</si>
  <si>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</si>
  <si>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</si>
  <si>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</si>
  <si>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</si>
  <si>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</si>
  <si>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</si>
  <si>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</si>
  <si>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</si>
  <si>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</si>
  <si>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</si>
  <si>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</si>
  <si>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</si>
  <si>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</si>
  <si>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</si>
  <si>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</si>
  <si>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</si>
  <si>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</si>
  <si>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</si>
  <si>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</si>
  <si>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</si>
  <si>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</si>
  <si>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</si>
  <si>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</si>
  <si>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</si>
  <si>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</si>
  <si>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</si>
  <si>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</si>
  <si>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</si>
  <si>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</si>
  <si>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</si>
  <si>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</si>
  <si>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</si>
  <si>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</si>
  <si>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</si>
  <si>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</si>
  <si>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</si>
  <si>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</si>
  <si>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</si>
  <si>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</si>
  <si>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</si>
  <si>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</si>
  <si>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</si>
  <si>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</si>
  <si>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</si>
  <si>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</si>
  <si>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</si>
  <si>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</si>
  <si>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</si>
  <si>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</si>
  <si>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</si>
  <si>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</si>
  <si>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</si>
  <si>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</si>
  <si>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</si>
  <si>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</si>
  <si>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</si>
  <si>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</si>
  <si>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</si>
  <si>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</si>
  <si>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</si>
  <si>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</si>
  <si>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</si>
  <si>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</si>
  <si>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</si>
  <si>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</si>
  <si>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</si>
  <si>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</si>
  <si>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</si>
  <si>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</si>
  <si>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</si>
  <si>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</si>
  <si>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</si>
  <si>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</si>
  <si>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</si>
  <si>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</si>
  <si>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</si>
  <si>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</si>
  <si>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</si>
  <si>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</si>
  <si>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</si>
  <si>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</si>
  <si>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</si>
  <si>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</si>
  <si>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</si>
  <si>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</si>
  <si>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</si>
  <si>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</si>
  <si>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</si>
  <si>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</si>
  <si>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</si>
  <si>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</si>
  <si>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</si>
  <si>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</si>
  <si>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</si>
  <si>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</si>
  <si>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</si>
  <si>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</si>
  <si>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</si>
  <si>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</si>
  <si>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</si>
  <si>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</si>
  <si>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</si>
  <si>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</si>
  <si>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</si>
  <si>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</si>
  <si>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</si>
  <si>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</si>
  <si>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</si>
  <si>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</si>
  <si>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</si>
  <si>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</si>
  <si>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</si>
  <si>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</si>
  <si>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</si>
  <si>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</si>
  <si>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</si>
  <si>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</si>
  <si>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</si>
  <si>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</si>
  <si>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</si>
  <si>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</si>
  <si>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</si>
  <si>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</si>
  <si>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</si>
  <si>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</si>
  <si>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</si>
  <si>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</si>
  <si>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</si>
  <si>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</si>
  <si>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</si>
  <si>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</si>
  <si>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</si>
  <si>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</si>
  <si>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</si>
  <si>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</si>
  <si>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</si>
  <si>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</si>
  <si>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</si>
  <si>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</si>
  <si>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</si>
  <si>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</si>
  <si>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</si>
  <si>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</si>
  <si>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</si>
  <si>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</si>
  <si>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</si>
  <si>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</si>
  <si>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</si>
  <si>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</si>
  <si>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</si>
  <si>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</si>
  <si>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</si>
  <si>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</si>
  <si>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</si>
  <si>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</si>
  <si>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</si>
  <si>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</si>
  <si>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</si>
  <si>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</si>
  <si>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</si>
  <si>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</si>
  <si>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</si>
  <si>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</si>
  <si>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</si>
  <si>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</si>
  <si>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</si>
  <si>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</si>
  <si>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</si>
  <si>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</si>
  <si>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</si>
  <si>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</si>
  <si>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</si>
  <si>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</si>
  <si>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</si>
  <si>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</si>
  <si>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</si>
  <si>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</si>
  <si>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</si>
  <si>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</si>
  <si>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</si>
  <si>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</si>
  <si>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</si>
  <si>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</si>
  <si>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</si>
  <si>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</si>
  <si>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</si>
  <si>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</si>
  <si>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</si>
  <si>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</si>
  <si>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</si>
  <si>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</si>
  <si>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</si>
  <si>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</si>
  <si>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</si>
  <si>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</si>
  <si>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</si>
  <si>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</si>
  <si>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</si>
  <si>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</si>
  <si>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</si>
  <si>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</si>
  <si>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</si>
  <si>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</si>
  <si>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</si>
  <si>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</si>
  <si>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</si>
  <si>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</si>
  <si>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</si>
  <si>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</si>
  <si>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</si>
  <si>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</si>
  <si>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</si>
  <si>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</si>
  <si>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</si>
  <si>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</si>
  <si>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</si>
  <si>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</si>
  <si>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</si>
  <si>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</si>
  <si>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</si>
  <si>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</si>
  <si>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</si>
  <si>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</si>
  <si>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</si>
  <si>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</si>
  <si>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</si>
  <si>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</si>
  <si>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</si>
  <si>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</si>
  <si>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</si>
  <si>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</si>
  <si>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</si>
  <si>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</si>
  <si>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</si>
  <si>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</si>
  <si>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</si>
  <si>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</si>
  <si>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</si>
  <si>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</si>
  <si>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</si>
  <si>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</si>
  <si>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</si>
  <si>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</si>
  <si>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</si>
  <si>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</si>
  <si>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</si>
  <si>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</si>
  <si>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</si>
  <si>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</si>
  <si>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</si>
  <si>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</si>
  <si>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</si>
  <si>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</si>
  <si>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</si>
  <si>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</si>
  <si>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</si>
  <si>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</si>
  <si>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</si>
  <si>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</si>
  <si>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</si>
  <si>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</si>
  <si>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</si>
  <si>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</si>
  <si>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</si>
  <si>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</si>
  <si>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</si>
  <si>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</si>
  <si>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</si>
  <si>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</si>
  <si>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</si>
  <si>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</si>
  <si>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</si>
  <si>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</si>
  <si>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</si>
  <si>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</si>
  <si>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</si>
  <si>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</si>
  <si>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</si>
  <si>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</si>
  <si>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</si>
  <si>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</si>
  <si>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</si>
  <si>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</si>
  <si>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</si>
  <si>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</si>
  <si>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</si>
  <si>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</si>
  <si>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</si>
  <si>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</si>
  <si>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</si>
  <si>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</si>
  <si>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</si>
  <si>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</si>
  <si>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</si>
  <si>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</si>
  <si>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</si>
  <si>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</si>
  <si>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</si>
  <si>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</si>
  <si>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</si>
  <si>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</si>
  <si>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</si>
  <si>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</si>
  <si>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</si>
  <si>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</si>
  <si>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</si>
  <si>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</si>
  <si>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</si>
  <si>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</si>
  <si>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</si>
  <si>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</si>
  <si>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</si>
  <si>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</si>
  <si>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</si>
  <si>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</si>
  <si>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</si>
  <si>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</si>
  <si>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</si>
  <si>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</si>
  <si>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</si>
  <si>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</si>
  <si>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</si>
  <si>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</si>
  <si>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</si>
  <si>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</si>
  <si>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</si>
  <si>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</si>
  <si>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</si>
  <si>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</si>
  <si>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</si>
  <si>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</si>
  <si>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</si>
  <si>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</si>
  <si>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</si>
  <si>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</si>
  <si>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</si>
  <si>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</si>
  <si>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</si>
  <si>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</si>
  <si>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</si>
  <si>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</si>
  <si>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</si>
  <si>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</si>
  <si>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</si>
  <si>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</si>
  <si>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</si>
  <si>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</si>
  <si>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</si>
  <si>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</si>
  <si>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</si>
  <si>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</si>
  <si>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</si>
  <si>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</si>
  <si>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</si>
  <si>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</si>
  <si>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</si>
  <si>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</si>
  <si>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</si>
  <si>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</si>
  <si>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</si>
  <si>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</si>
  <si>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</si>
  <si>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</si>
  <si>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</si>
  <si>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</si>
  <si>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</si>
  <si>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</si>
  <si>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</si>
  <si>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</si>
  <si>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</si>
  <si>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</si>
  <si>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</si>
  <si>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</si>
  <si>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</si>
  <si>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</si>
  <si>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</si>
  <si>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</si>
  <si>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</si>
  <si>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</si>
  <si>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</si>
  <si>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</si>
  <si>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</si>
  <si>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</si>
  <si>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</si>
  <si>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</si>
  <si>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</si>
  <si>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</si>
  <si>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</si>
  <si>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</si>
  <si>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</si>
  <si>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</si>
  <si>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</si>
  <si>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</si>
  <si>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</si>
  <si>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</si>
  <si>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</si>
  <si>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</si>
  <si>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</si>
  <si>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</si>
  <si>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</si>
  <si>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</si>
  <si>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</si>
  <si>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</si>
  <si>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</si>
  <si>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</si>
  <si>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</si>
  <si>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</si>
  <si>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</si>
  <si>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</si>
  <si>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</si>
  <si>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</si>
  <si>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</si>
  <si>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</si>
  <si>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</si>
  <si>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</si>
  <si>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</si>
  <si>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</si>
  <si>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</si>
  <si>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</si>
  <si>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</si>
  <si>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</si>
  <si>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</si>
  <si>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</si>
  <si>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</si>
  <si>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</si>
  <si>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</si>
  <si>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</si>
  <si>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</si>
  <si>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</si>
  <si>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</si>
  <si>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</si>
  <si>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</si>
  <si>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</si>
  <si>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</si>
  <si>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</si>
  <si>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</si>
  <si>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</si>
  <si>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</si>
  <si>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</si>
  <si>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</si>
  <si>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</si>
  <si>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</si>
  <si>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</si>
  <si>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</si>
  <si>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</si>
  <si>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</si>
  <si>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</si>
  <si>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</si>
  <si>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</si>
  <si>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</si>
  <si>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</si>
  <si>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</si>
  <si>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</si>
  <si>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</si>
  <si>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</si>
  <si>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</si>
  <si>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</si>
  <si>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</si>
  <si>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</si>
  <si>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</si>
  <si>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</si>
  <si>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</si>
  <si>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</si>
  <si>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</si>
  <si>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</si>
  <si>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</si>
  <si>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</si>
  <si>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</si>
  <si>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</si>
  <si>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</si>
  <si>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</si>
  <si>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</si>
  <si>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</si>
  <si>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</si>
  <si>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</si>
  <si>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</si>
  <si>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</si>
  <si>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</si>
  <si>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</si>
  <si>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</si>
  <si>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</si>
  <si>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</si>
  <si>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</si>
  <si>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</si>
  <si>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</si>
  <si>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</si>
  <si>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</si>
  <si>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</si>
  <si>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</si>
  <si>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</si>
  <si>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</si>
  <si>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</si>
  <si>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</si>
  <si>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</si>
  <si>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</si>
  <si>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</si>
  <si>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</si>
  <si>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</si>
  <si>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</si>
  <si>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</si>
  <si>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</si>
  <si>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</si>
  <si>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</si>
  <si>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</si>
  <si>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</si>
  <si>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</si>
  <si>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</si>
  <si>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</si>
  <si>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</si>
  <si>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</si>
  <si>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</si>
  <si>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</si>
  <si>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</si>
  <si>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</si>
  <si>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</si>
  <si>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</si>
  <si>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</si>
  <si>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</si>
  <si>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</si>
  <si>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</si>
  <si>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</si>
  <si>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</si>
  <si>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</si>
  <si>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</si>
  <si>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</si>
  <si>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</si>
  <si>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</si>
  <si>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</si>
  <si>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</si>
  <si>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</si>
  <si>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</si>
  <si>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</si>
  <si>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</si>
  <si>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</si>
  <si>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</si>
  <si>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</si>
  <si>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</si>
  <si>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</si>
  <si>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</si>
  <si>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</si>
  <si>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</si>
  <si>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</si>
  <si>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</si>
  <si>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</si>
  <si>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</si>
  <si>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</si>
  <si>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</si>
  <si>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</si>
  <si>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</si>
  <si>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</si>
  <si>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</si>
  <si>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</si>
  <si>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</si>
  <si>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</si>
  <si>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</si>
  <si>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</si>
  <si>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</si>
  <si>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</si>
  <si>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</si>
  <si>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</si>
  <si>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</si>
  <si>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</si>
  <si>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</si>
  <si>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</si>
  <si>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</si>
  <si>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</si>
  <si>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</si>
  <si>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</si>
  <si>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</si>
  <si>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</si>
  <si>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</si>
  <si>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</si>
  <si>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</si>
  <si>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</si>
  <si>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</si>
  <si>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</si>
  <si>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</si>
  <si>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</si>
  <si>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</si>
  <si>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</si>
  <si>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</si>
  <si>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</si>
  <si>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</si>
  <si>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</si>
  <si>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</si>
  <si>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</si>
  <si>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</si>
  <si>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</si>
  <si>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</si>
  <si>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</si>
  <si>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</si>
  <si>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</si>
  <si>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</si>
  <si>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</si>
  <si>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</si>
  <si>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</si>
  <si>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</si>
  <si>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</si>
  <si>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</si>
  <si>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</si>
  <si>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</si>
  <si>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</si>
  <si>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</si>
  <si>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</si>
  <si>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</si>
  <si>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</si>
  <si>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</si>
  <si>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</si>
  <si>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</si>
  <si>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</si>
  <si>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</si>
  <si>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</si>
  <si>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</si>
  <si>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</si>
  <si>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</si>
  <si>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</si>
  <si>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</si>
  <si>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</si>
  <si>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</si>
  <si>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</si>
  <si>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</si>
  <si>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</si>
  <si>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</si>
  <si>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</si>
  <si>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</si>
  <si>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</si>
  <si>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</si>
  <si>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</si>
  <si>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</si>
  <si>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</si>
  <si>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</si>
  <si>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</si>
  <si>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</si>
  <si>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</si>
  <si>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</si>
  <si>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</si>
  <si>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</si>
  <si>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</si>
  <si>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</si>
  <si>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</si>
  <si>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</si>
  <si>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</si>
  <si>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</si>
  <si>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</si>
  <si>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</si>
  <si>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</si>
  <si>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</si>
  <si>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</si>
  <si>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</si>
  <si>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</si>
  <si>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</si>
  <si>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</si>
  <si>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</si>
  <si>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</si>
  <si>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</si>
  <si>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</si>
  <si>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</si>
  <si>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</si>
  <si>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</si>
  <si>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</si>
  <si>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</si>
  <si>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</si>
  <si>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</si>
  <si>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</si>
  <si>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</si>
  <si>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</si>
  <si>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</si>
  <si>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</si>
  <si>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</si>
  <si>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</si>
  <si>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</si>
  <si>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</si>
  <si>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</si>
  <si>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</si>
  <si>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</si>
  <si>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</si>
  <si>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</si>
  <si>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</si>
  <si>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</si>
  <si>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</si>
  <si>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</si>
  <si>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</si>
  <si>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</si>
  <si>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</si>
  <si>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</si>
  <si>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</si>
  <si>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</si>
  <si>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</si>
  <si>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</si>
  <si>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</si>
  <si>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</si>
  <si>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</si>
  <si>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</si>
  <si>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</si>
  <si>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</si>
  <si>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</si>
  <si>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</si>
  <si>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</si>
  <si>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</si>
  <si>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</si>
  <si>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</si>
  <si>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</si>
  <si>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</si>
  <si>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</si>
  <si>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</si>
  <si>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</si>
  <si>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</si>
  <si>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</si>
  <si>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</si>
  <si>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</si>
  <si>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</si>
  <si>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</si>
  <si>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</si>
  <si>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</si>
  <si>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</si>
  <si>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</si>
  <si>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</si>
  <si>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</si>
  <si>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</si>
  <si>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</si>
  <si>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</si>
  <si>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</si>
  <si>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</si>
  <si>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</si>
  <si>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</si>
  <si>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</si>
  <si>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</si>
  <si>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</si>
  <si>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</si>
  <si>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</si>
  <si>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</si>
  <si>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</si>
  <si>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</si>
  <si>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</si>
  <si>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</si>
  <si>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</si>
  <si>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</si>
  <si>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</si>
  <si>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</si>
  <si>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</si>
  <si>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</si>
  <si>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</si>
  <si>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</si>
  <si>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</si>
  <si>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</si>
  <si>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</si>
  <si>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</si>
  <si>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</si>
  <si>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</si>
  <si>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</si>
  <si>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</si>
  <si>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</si>
  <si>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</si>
  <si>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</si>
  <si>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</si>
  <si>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</si>
  <si>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</si>
  <si>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</si>
  <si>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</si>
  <si>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</si>
  <si>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</si>
  <si>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</si>
  <si>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</si>
  <si>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</si>
  <si>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</si>
  <si>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</si>
  <si>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</si>
  <si>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</si>
  <si>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</si>
  <si>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</si>
  <si>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</si>
  <si>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</si>
  <si>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</si>
  <si>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</si>
  <si>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</si>
  <si>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</si>
  <si>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</si>
  <si>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</si>
  <si>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</si>
  <si>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</si>
  <si>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</si>
  <si>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</si>
  <si>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</si>
  <si>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</si>
  <si>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</si>
  <si>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</si>
  <si>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</si>
  <si>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</si>
  <si>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</si>
  <si>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</si>
  <si>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</si>
  <si>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</si>
  <si>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</si>
  <si>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</si>
  <si>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</si>
  <si>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</si>
  <si>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</si>
  <si>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</si>
  <si>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</si>
  <si>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</si>
  <si>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</si>
  <si>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</si>
  <si>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</si>
  <si>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</si>
  <si>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</si>
  <si>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</si>
  <si>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</si>
  <si>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</si>
  <si>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</si>
  <si>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</si>
  <si>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</si>
  <si>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</si>
  <si>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</si>
  <si>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</si>
  <si>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</si>
  <si>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</si>
  <si>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</si>
  <si>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</si>
  <si>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</si>
  <si>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</si>
  <si>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</si>
  <si>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</si>
  <si>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</si>
  <si>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</si>
  <si>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</si>
  <si>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</si>
  <si>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</si>
  <si>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</si>
  <si>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</si>
  <si>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</si>
  <si>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</si>
  <si>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</si>
  <si>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</si>
  <si>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</si>
  <si>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</si>
  <si>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</si>
  <si>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</si>
  <si>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</si>
  <si>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</si>
  <si>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</si>
  <si>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</si>
  <si>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</si>
  <si>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</si>
  <si>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</si>
  <si>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</si>
  <si>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</si>
  <si>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</si>
  <si>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</si>
  <si>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</si>
  <si>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</si>
  <si>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</si>
  <si>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</si>
  <si>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</si>
  <si>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</si>
  <si>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</si>
  <si>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</si>
  <si>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</si>
  <si>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</si>
  <si>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</si>
  <si>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</si>
  <si>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</si>
  <si>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</si>
  <si>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</si>
  <si>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</si>
  <si>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</si>
  <si>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</si>
  <si>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</si>
  <si>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</si>
  <si>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</si>
  <si>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</si>
  <si>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</si>
  <si>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</si>
  <si>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</si>
  <si>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</si>
  <si>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</si>
  <si>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</si>
  <si>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</si>
  <si>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</si>
  <si>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</si>
  <si>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</si>
  <si>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</si>
  <si>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</si>
  <si>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</si>
  <si>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</si>
  <si>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</si>
  <si>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</si>
  <si>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</si>
  <si>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</si>
  <si>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</si>
  <si>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</si>
  <si>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</si>
  <si>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</si>
  <si>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</si>
  <si>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</si>
  <si>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</si>
  <si>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</si>
  <si>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</si>
  <si>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</si>
  <si>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</si>
  <si>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</si>
  <si>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</si>
  <si>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</si>
  <si>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</si>
  <si>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</si>
  <si>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</si>
  <si>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</si>
  <si>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</si>
  <si>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</si>
  <si>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</si>
  <si>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</si>
  <si>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</si>
  <si>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</si>
  <si>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</si>
  <si>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</si>
  <si>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</si>
  <si>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</si>
  <si>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</si>
  <si>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</si>
  <si>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</si>
  <si>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</si>
  <si>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</si>
  <si>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</si>
  <si>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</si>
  <si>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</si>
  <si>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</si>
  <si>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</si>
  <si>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</si>
  <si>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</si>
  <si>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</si>
  <si>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</si>
  <si>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</si>
  <si>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</si>
  <si>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</si>
  <si>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</si>
  <si>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</si>
  <si>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</si>
  <si>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</si>
  <si>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</si>
  <si>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</si>
  <si>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</si>
  <si>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</si>
  <si>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</si>
  <si>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</si>
  <si>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</si>
  <si>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</si>
  <si>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</si>
  <si>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</si>
  <si>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</si>
  <si>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</si>
  <si>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</si>
  <si>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</si>
  <si>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</si>
  <si>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</si>
  <si>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</si>
  <si>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</si>
  <si>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</si>
  <si>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</si>
  <si>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</si>
  <si>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</si>
  <si>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</si>
  <si>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</si>
  <si>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</si>
  <si>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</si>
  <si>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</si>
  <si>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</si>
  <si>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</si>
  <si>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</si>
  <si>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</si>
  <si>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</si>
  <si>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</si>
  <si>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</si>
  <si>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</si>
  <si>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</si>
  <si>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</si>
  <si>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</si>
  <si>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</si>
  <si>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</si>
  <si>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</si>
  <si>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</si>
  <si>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</si>
  <si>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</si>
  <si>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</si>
  <si>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</si>
  <si>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</si>
  <si>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</si>
  <si>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</si>
  <si>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</si>
  <si>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</si>
  <si>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</si>
  <si>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</si>
  <si>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</si>
  <si>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</si>
  <si>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</si>
  <si>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</si>
  <si>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</si>
  <si>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</si>
  <si>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</si>
  <si>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</si>
  <si>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</si>
  <si>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</si>
  <si>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</si>
  <si>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</si>
  <si>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</si>
  <si>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</si>
  <si>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</si>
  <si>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</si>
  <si>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</si>
  <si>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</si>
  <si>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</si>
  <si>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</si>
  <si>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</si>
  <si>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</si>
  <si>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</si>
  <si>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</si>
  <si>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</si>
  <si>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</si>
  <si>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</si>
  <si>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</si>
  <si>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</si>
  <si>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</si>
  <si>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</si>
  <si>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</si>
  <si>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</si>
  <si>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</si>
  <si>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</si>
  <si>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</si>
  <si>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</si>
  <si>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</si>
  <si>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</si>
  <si>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</si>
  <si>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</si>
  <si>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</si>
  <si>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</si>
  <si>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</si>
  <si>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</si>
  <si>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</si>
  <si>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</si>
  <si>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</si>
  <si>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</si>
  <si>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</si>
  <si>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</si>
  <si>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</si>
  <si>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</si>
  <si>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</si>
  <si>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</si>
  <si>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</si>
  <si>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</si>
  <si>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</si>
  <si>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</si>
  <si>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</si>
  <si>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</si>
  <si>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</si>
  <si>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</si>
  <si>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</si>
  <si>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</si>
  <si>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</si>
  <si>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</si>
  <si>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</si>
  <si>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</si>
  <si>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</si>
  <si>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</si>
  <si>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</si>
  <si>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</si>
  <si>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</si>
  <si>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</si>
  <si>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</si>
  <si>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</si>
  <si>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</si>
  <si>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</si>
  <si>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</si>
  <si>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</si>
  <si>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</si>
  <si>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</si>
  <si>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</si>
  <si>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</si>
  <si>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</si>
  <si>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</si>
  <si>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</si>
  <si>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</si>
  <si>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</si>
  <si>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</si>
  <si>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</si>
  <si>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</si>
  <si>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</si>
  <si>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</si>
  <si>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</si>
  <si>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</si>
  <si>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</si>
  <si>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</si>
  <si>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</si>
  <si>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</si>
  <si>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</si>
  <si>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</si>
  <si>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</si>
  <si>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</si>
  <si>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</si>
  <si>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</si>
  <si>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</si>
  <si>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</si>
  <si>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</si>
  <si>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</si>
  <si>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</si>
  <si>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</si>
  <si>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</si>
  <si>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</si>
  <si>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</si>
  <si>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</si>
  <si>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</si>
  <si>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</si>
  <si>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</si>
  <si>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</si>
  <si>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</si>
  <si>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</si>
  <si>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</si>
  <si>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</si>
  <si>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</si>
  <si>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</si>
  <si>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</si>
  <si>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</si>
  <si>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</si>
  <si>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</si>
  <si>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</si>
  <si>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</si>
  <si>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</si>
  <si>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</si>
  <si>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</si>
  <si>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</si>
  <si>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</si>
  <si>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</si>
  <si>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</si>
  <si>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</si>
  <si>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</si>
  <si>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</si>
  <si>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</si>
  <si>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</si>
  <si>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</si>
  <si>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</si>
  <si>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</si>
  <si>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</si>
  <si>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</si>
  <si>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</si>
  <si>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</si>
  <si>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</si>
  <si>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</si>
  <si>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</si>
  <si>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</si>
  <si>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</si>
  <si>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</si>
  <si>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</si>
  <si>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</si>
  <si>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</si>
  <si>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</si>
  <si>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</si>
  <si>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</si>
  <si>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</si>
  <si>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</si>
  <si>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</si>
  <si>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</si>
  <si>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</si>
  <si>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</si>
  <si>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</si>
  <si>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</si>
  <si>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</si>
  <si>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</si>
  <si>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</si>
  <si>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</si>
  <si>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</si>
  <si>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</si>
  <si>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</si>
  <si>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</si>
  <si>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</si>
  <si>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</si>
  <si>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</si>
  <si>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</si>
  <si>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</si>
  <si>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</si>
  <si>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</si>
  <si>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</si>
  <si>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</si>
  <si>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</si>
  <si>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</si>
  <si>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</si>
  <si>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</si>
  <si>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</si>
  <si>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</si>
  <si>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</si>
  <si>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</si>
  <si>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</si>
  <si>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</si>
  <si>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</si>
  <si>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</si>
  <si>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</si>
  <si>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</si>
  <si>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</si>
  <si>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</si>
  <si>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</si>
  <si>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</si>
  <si>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</si>
  <si>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</si>
  <si>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</si>
  <si>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</si>
  <si>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</si>
  <si>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</si>
  <si>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</si>
  <si>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</si>
  <si>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</si>
  <si>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</si>
  <si>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</si>
  <si>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</si>
  <si>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</si>
  <si>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</si>
  <si>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</si>
  <si>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</si>
  <si>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</si>
  <si>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</si>
  <si>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</si>
  <si>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</si>
  <si>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</si>
  <si>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</si>
  <si>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</si>
  <si>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</si>
  <si>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</si>
  <si>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</si>
  <si>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</si>
  <si>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</si>
  <si>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</si>
  <si>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</si>
  <si>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</si>
  <si>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</si>
  <si>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</si>
  <si>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</si>
  <si>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</si>
  <si>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</si>
  <si>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</si>
  <si>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</si>
  <si>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</si>
  <si>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</si>
  <si>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</si>
  <si>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</si>
  <si>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</si>
  <si>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</si>
  <si>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</si>
  <si>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</si>
  <si>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</si>
  <si>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</si>
  <si>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</si>
  <si>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</si>
  <si>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</si>
  <si>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</si>
  <si>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</si>
  <si>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</si>
  <si>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</si>
  <si>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</si>
  <si>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</si>
  <si>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</si>
  <si>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</si>
  <si>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</si>
  <si>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</si>
  <si>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</si>
  <si>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</si>
  <si>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</si>
  <si>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</si>
  <si>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</si>
  <si>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</si>
  <si>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</si>
  <si>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</si>
  <si>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</si>
  <si>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</si>
  <si>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</si>
  <si>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</si>
  <si>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</si>
  <si>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</si>
  <si>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</si>
  <si>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</si>
  <si>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</si>
  <si>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</si>
  <si>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</si>
  <si>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</si>
  <si>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</si>
  <si>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</si>
  <si>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</si>
  <si>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</si>
  <si>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</si>
  <si>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</si>
  <si>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</si>
  <si>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</si>
  <si>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</si>
  <si>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</si>
  <si>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</si>
  <si>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</si>
  <si>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</si>
  <si>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</si>
  <si>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</si>
  <si>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</si>
  <si>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</si>
  <si>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</si>
  <si>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</si>
  <si>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</si>
  <si>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</si>
  <si>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</si>
  <si>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</si>
  <si>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</si>
  <si>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</si>
  <si>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</si>
  <si>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</si>
  <si>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</si>
  <si>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</si>
  <si>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</si>
  <si>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</si>
  <si>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</si>
  <si>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</si>
  <si>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</si>
  <si>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</si>
  <si>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</si>
  <si>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</si>
  <si>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</si>
  <si>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</si>
  <si>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</si>
  <si>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</si>
  <si>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</si>
  <si>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</si>
  <si>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</si>
  <si>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</si>
  <si>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</si>
  <si>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</si>
  <si>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</si>
  <si>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</si>
  <si>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</si>
  <si>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</si>
  <si>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</si>
  <si>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</si>
  <si>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</si>
  <si>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</si>
  <si>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</si>
  <si>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</si>
  <si>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</si>
  <si>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</si>
  <si>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</si>
  <si>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</si>
  <si>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</si>
  <si>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</si>
  <si>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</si>
  <si>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</si>
  <si>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</si>
  <si>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</si>
  <si>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</si>
  <si>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</si>
  <si>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</si>
  <si>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</si>
  <si>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</si>
  <si>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</si>
  <si>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</si>
  <si>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</si>
  <si>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</si>
  <si>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</si>
  <si>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</si>
  <si>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</si>
  <si>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</si>
  <si>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</si>
  <si>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</si>
  <si>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</si>
  <si>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</si>
  <si>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</si>
  <si>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</si>
  <si>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</si>
  <si>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</si>
  <si>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</si>
  <si>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</si>
  <si>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</si>
  <si>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</si>
  <si>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</si>
  <si>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</si>
  <si>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</si>
  <si>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</si>
  <si>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</si>
  <si>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</si>
  <si>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</si>
  <si>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</si>
  <si>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</si>
  <si>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</si>
  <si>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</si>
  <si>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</si>
  <si>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</si>
  <si>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</si>
  <si>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</si>
  <si>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</si>
  <si>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</si>
  <si>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</si>
  <si>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</si>
  <si>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</si>
  <si>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</si>
  <si>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</si>
  <si>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</si>
  <si>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</si>
  <si>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</si>
  <si>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</si>
  <si>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</si>
  <si>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</si>
  <si>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</si>
  <si>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</si>
  <si>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</si>
  <si>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</si>
  <si>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</si>
  <si>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</si>
  <si>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</si>
  <si>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</si>
  <si>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</si>
  <si>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</si>
  <si>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</si>
  <si>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</si>
  <si>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</si>
  <si>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</si>
  <si>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</si>
  <si>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</si>
  <si>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</si>
  <si>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</si>
  <si>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</si>
  <si>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</si>
  <si>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</si>
  <si>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</si>
  <si>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</si>
  <si>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</si>
  <si>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</si>
  <si>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</si>
  <si>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</si>
  <si>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</si>
  <si>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</si>
  <si>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</si>
  <si>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</si>
  <si>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</si>
  <si>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</si>
  <si>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</si>
  <si>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</si>
  <si>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</si>
  <si>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</si>
  <si>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</si>
  <si>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</si>
  <si>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</si>
  <si>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</si>
  <si>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</si>
  <si>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</si>
  <si>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</si>
  <si>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</si>
  <si>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</si>
  <si>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</si>
  <si>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</si>
  <si>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</si>
  <si>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</si>
  <si>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</si>
  <si>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</si>
  <si>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</si>
  <si>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</si>
  <si>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</si>
  <si>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</si>
  <si>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</si>
  <si>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</si>
  <si>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</si>
  <si>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</si>
  <si>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</si>
  <si>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</si>
  <si>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</si>
  <si>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</si>
  <si>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</si>
  <si>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</si>
  <si>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</si>
  <si>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</si>
  <si>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</si>
  <si>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</si>
  <si>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</si>
  <si>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</si>
  <si>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</si>
  <si>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</si>
  <si>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</si>
  <si>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</si>
  <si>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</si>
  <si>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</si>
  <si>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</si>
  <si>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</si>
  <si>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</si>
  <si>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</si>
  <si>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</si>
  <si>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</si>
  <si>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</si>
  <si>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</si>
  <si>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</si>
  <si>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</si>
  <si>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</si>
  <si>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</si>
  <si>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</si>
  <si>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</si>
  <si>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</si>
  <si>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</si>
  <si>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</si>
  <si>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</si>
  <si>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</si>
  <si>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</si>
  <si>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</si>
  <si>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</si>
  <si>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</si>
  <si>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</si>
  <si>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</si>
  <si>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</si>
  <si>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</si>
  <si>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</si>
  <si>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</si>
  <si>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</si>
  <si>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</si>
  <si>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</si>
  <si>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</si>
  <si>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</si>
  <si>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</si>
  <si>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</si>
  <si>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</si>
  <si>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</si>
  <si>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</si>
  <si>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</si>
  <si>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</si>
  <si>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</si>
  <si>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</si>
  <si>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</si>
  <si>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</si>
  <si>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</si>
  <si>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</si>
  <si>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</si>
  <si>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</si>
  <si>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</si>
  <si>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</si>
  <si>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</si>
  <si>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</si>
  <si>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</si>
  <si>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</si>
  <si>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</si>
  <si>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</si>
  <si>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</si>
  <si>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</si>
  <si>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</si>
  <si>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</si>
  <si>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</si>
  <si>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</si>
  <si>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</si>
  <si>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</si>
  <si>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</si>
  <si>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</si>
  <si>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</si>
  <si>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</si>
  <si>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</si>
  <si>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</si>
  <si>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</si>
  <si>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</si>
  <si>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</si>
  <si>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</si>
  <si>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</si>
  <si>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</si>
  <si>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</si>
  <si>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</si>
  <si>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</si>
  <si>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</si>
  <si>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</si>
  <si>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</si>
  <si>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</si>
  <si>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</si>
  <si>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</si>
  <si>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</si>
  <si>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</si>
  <si>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</si>
  <si>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</si>
  <si>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</si>
  <si>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</si>
  <si>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</si>
  <si>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</si>
  <si>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</si>
  <si>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</si>
  <si>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</si>
  <si>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</si>
  <si>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</si>
  <si>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</si>
  <si>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</si>
  <si>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</si>
  <si>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</si>
  <si>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</si>
  <si>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</si>
  <si>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</si>
  <si>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</si>
  <si>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</si>
  <si>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</si>
  <si>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</si>
  <si>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</si>
  <si>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</si>
  <si>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</si>
  <si>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</si>
  <si>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</si>
  <si>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</si>
  <si>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</si>
  <si>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</si>
  <si>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</si>
  <si>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</si>
  <si>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</si>
  <si>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</si>
  <si>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</si>
  <si>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</si>
  <si>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</si>
  <si>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</si>
  <si>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</si>
  <si>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</si>
  <si>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</si>
  <si>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</si>
  <si>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</si>
  <si>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</si>
  <si>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</si>
  <si>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</si>
  <si>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</si>
  <si>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</si>
  <si>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</si>
  <si>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</si>
  <si>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</si>
  <si>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</si>
  <si>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</si>
  <si>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</si>
  <si>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</si>
  <si>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</si>
  <si>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</si>
  <si>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</si>
  <si>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</si>
  <si>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</si>
  <si>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</si>
  <si>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</si>
  <si>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</si>
  <si>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</si>
  <si>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</si>
  <si>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</si>
  <si>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</si>
  <si>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</si>
  <si>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</si>
  <si>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</si>
  <si>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</si>
  <si>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</si>
  <si>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</si>
  <si>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</si>
  <si>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</si>
  <si>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</si>
  <si>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</si>
  <si>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</si>
  <si>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</si>
  <si>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</si>
  <si>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</si>
  <si>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</si>
  <si>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</si>
  <si>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</si>
  <si>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</si>
  <si>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</si>
  <si>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</si>
  <si>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</si>
  <si>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</si>
  <si>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</si>
  <si>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</si>
  <si>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</si>
  <si>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</si>
  <si>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</si>
  <si>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</si>
  <si>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</si>
  <si>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</si>
  <si>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</si>
  <si>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</si>
  <si>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</si>
  <si>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</si>
  <si>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</si>
  <si>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</si>
  <si>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</si>
  <si>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</si>
  <si>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</si>
  <si>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</si>
  <si>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</si>
  <si>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</si>
  <si>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</si>
  <si>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</si>
  <si>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</si>
  <si>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</si>
  <si>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</si>
  <si>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</si>
  <si>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</si>
  <si>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</si>
  <si>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</si>
  <si>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</si>
  <si>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</si>
  <si>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</si>
  <si>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</si>
  <si>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</si>
  <si>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</si>
  <si>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</si>
  <si>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</si>
  <si>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</si>
  <si>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</si>
  <si>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</si>
  <si>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</si>
  <si>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</si>
  <si>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</si>
  <si>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</si>
  <si>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</si>
  <si>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</si>
  <si>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</si>
  <si>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</si>
  <si>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</si>
  <si>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</si>
  <si>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</si>
  <si>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</si>
  <si>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</si>
  <si>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</si>
  <si>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</si>
  <si>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</si>
  <si>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</si>
  <si>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</si>
  <si>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</si>
  <si>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</si>
  <si>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</si>
  <si>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</si>
  <si>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</si>
  <si>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</si>
  <si>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</si>
  <si>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</si>
  <si>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</si>
  <si>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</si>
  <si>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</si>
  <si>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</si>
  <si>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</si>
  <si>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</si>
  <si>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</si>
  <si>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</si>
  <si>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</si>
  <si>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</si>
  <si>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</si>
  <si>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</si>
  <si>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</si>
  <si>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</si>
  <si>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</si>
  <si>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</si>
  <si>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</si>
  <si>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</si>
  <si>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</si>
  <si>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</si>
  <si>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</si>
  <si>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</si>
  <si>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</si>
  <si>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</si>
  <si>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</si>
  <si>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</si>
  <si>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</si>
  <si>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</si>
  <si>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</si>
  <si>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</si>
  <si>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</si>
  <si>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</si>
  <si>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</si>
  <si>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</si>
  <si>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</si>
  <si>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</si>
  <si>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</si>
  <si>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</si>
  <si>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</si>
  <si>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</si>
  <si>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</si>
  <si>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</si>
  <si>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</si>
  <si>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</si>
  <si>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</si>
  <si>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</si>
  <si>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</si>
  <si>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</si>
  <si>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</si>
  <si>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</si>
  <si>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</si>
  <si>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</si>
  <si>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</si>
  <si>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</si>
  <si>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</si>
  <si>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</si>
  <si>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</si>
  <si>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</si>
  <si>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</si>
  <si>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</si>
  <si>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</si>
  <si>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</si>
  <si>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</si>
  <si>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</si>
  <si>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</si>
  <si>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</si>
  <si>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</si>
  <si>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</si>
  <si>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</si>
  <si>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</si>
  <si>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</si>
  <si>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</si>
  <si>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</si>
  <si>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</si>
  <si>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</si>
  <si>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</si>
  <si>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</si>
  <si>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</si>
  <si>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</si>
  <si>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</si>
  <si>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</si>
  <si>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</si>
  <si>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</si>
  <si>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</si>
  <si>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</si>
  <si>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</si>
  <si>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</si>
  <si>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</si>
  <si>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</si>
  <si>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</si>
  <si>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</si>
  <si>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</si>
  <si>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</si>
  <si>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</si>
  <si>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</si>
  <si>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</si>
  <si>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</si>
  <si>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</si>
  <si>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</si>
  <si>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</si>
  <si>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</si>
  <si>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</si>
  <si>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</si>
  <si>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</si>
  <si>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</si>
  <si>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</si>
  <si>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</si>
  <si>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</si>
  <si>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</si>
  <si>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</si>
  <si>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</si>
  <si>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</si>
  <si>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</si>
  <si>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</si>
  <si>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</si>
  <si>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</si>
  <si>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</si>
  <si>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</si>
  <si>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</si>
  <si>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</si>
  <si>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</si>
  <si>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</si>
  <si>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</si>
  <si>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</si>
  <si>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</si>
  <si>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</si>
  <si>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</si>
  <si>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</si>
  <si>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</si>
  <si>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</si>
  <si>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</si>
  <si>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</si>
  <si>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</si>
  <si>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</si>
  <si>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</si>
  <si>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</si>
  <si>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</si>
  <si>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</si>
  <si>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</si>
  <si>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</si>
  <si>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</si>
  <si>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</si>
  <si>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</si>
  <si>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</si>
  <si>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</si>
  <si>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</si>
  <si>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</si>
  <si>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</si>
  <si>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</si>
  <si>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</si>
  <si>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</si>
  <si>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</si>
  <si>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</si>
  <si>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</si>
  <si>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</si>
  <si>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</si>
  <si>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</si>
  <si>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</si>
  <si>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</si>
  <si>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</si>
  <si>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</si>
  <si>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</si>
  <si>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</si>
  <si>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</si>
  <si>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</si>
  <si>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</si>
  <si>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</si>
  <si>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</si>
  <si>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</si>
  <si>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</si>
  <si>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</si>
  <si>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</si>
  <si>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</si>
  <si>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</si>
  <si>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</si>
  <si>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</si>
  <si>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</si>
  <si>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</si>
  <si>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</si>
  <si>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</si>
  <si>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</si>
  <si>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</si>
  <si>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</si>
  <si>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</si>
  <si>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</si>
  <si>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</si>
  <si>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</si>
  <si>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</si>
  <si>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</si>
  <si>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</si>
  <si>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</si>
  <si>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</si>
  <si>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</si>
  <si>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</si>
  <si>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</si>
  <si>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</si>
  <si>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</si>
  <si>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</si>
  <si>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</si>
  <si>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</si>
  <si>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</si>
  <si>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</si>
  <si>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</si>
  <si>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</si>
  <si>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</si>
  <si>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</si>
  <si>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</si>
  <si>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</si>
  <si>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</si>
  <si>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</si>
  <si>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</si>
  <si>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</si>
  <si>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</si>
  <si>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</si>
  <si>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</si>
  <si>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</si>
  <si>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</si>
  <si>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</si>
  <si>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</si>
  <si>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</si>
  <si>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</si>
  <si>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</si>
  <si>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</si>
  <si>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</si>
  <si>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</si>
  <si>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</si>
  <si>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</si>
  <si>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</si>
  <si>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</si>
  <si>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</si>
  <si>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</si>
  <si>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</si>
  <si>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</si>
  <si>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</si>
  <si>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</si>
  <si>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</si>
  <si>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</si>
  <si>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</si>
  <si>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</si>
  <si>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</si>
  <si>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</si>
  <si>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</si>
  <si>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</si>
  <si>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</si>
  <si>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</si>
  <si>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</si>
  <si>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</si>
  <si>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</si>
  <si>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</si>
  <si>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</si>
  <si>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</si>
  <si>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</si>
  <si>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</si>
  <si>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</si>
  <si>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</si>
  <si>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</si>
  <si>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</si>
  <si>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</si>
  <si>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</si>
  <si>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</si>
  <si>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</si>
  <si>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</si>
  <si>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</si>
  <si>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</si>
  <si>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</si>
  <si>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</si>
  <si>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</si>
  <si>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</si>
  <si>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</si>
  <si>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</si>
  <si>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</si>
  <si>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</si>
  <si>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</si>
  <si>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</si>
  <si>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</si>
  <si>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</si>
  <si>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</si>
  <si>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</si>
  <si>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</si>
  <si>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</si>
  <si>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</si>
  <si>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</si>
  <si>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</si>
  <si>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</si>
  <si>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</si>
  <si>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</si>
  <si>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</si>
  <si>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</si>
  <si>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</si>
  <si>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</si>
  <si>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</si>
  <si>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</si>
  <si>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</si>
  <si>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</si>
  <si>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</si>
  <si>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</si>
  <si>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</si>
  <si>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</si>
  <si>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</si>
  <si>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</si>
  <si>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</si>
  <si>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</si>
  <si>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</si>
  <si>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</si>
  <si>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</si>
  <si>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</si>
  <si>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</si>
  <si>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</si>
  <si>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</si>
  <si>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</si>
  <si>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</si>
  <si>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</si>
  <si>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</si>
  <si>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</si>
  <si>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</si>
  <si>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</si>
  <si>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</si>
  <si>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</si>
  <si>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</si>
  <si>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</si>
  <si>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</si>
  <si>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</si>
  <si>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</si>
  <si>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</si>
  <si>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</si>
  <si>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</si>
  <si>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</si>
  <si>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</si>
  <si>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</si>
  <si>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</si>
  <si>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</si>
  <si>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</si>
  <si>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</si>
  <si>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</si>
  <si>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</si>
  <si>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</si>
  <si>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</si>
  <si>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</si>
  <si>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</si>
  <si>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</si>
  <si>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</si>
  <si>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</si>
  <si>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</si>
  <si>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</si>
  <si>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</si>
  <si>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</si>
  <si>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</si>
  <si>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</si>
  <si>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</si>
  <si>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</si>
  <si>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</si>
  <si>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</si>
  <si>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</si>
  <si>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</si>
  <si>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</si>
  <si>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</si>
  <si>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</si>
  <si>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</si>
  <si>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</si>
  <si>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</si>
  <si>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</si>
  <si>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</si>
  <si>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</si>
  <si>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</si>
  <si>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</si>
  <si>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</si>
  <si>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</si>
  <si>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</si>
  <si>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</si>
  <si>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</si>
  <si>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</si>
  <si>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</si>
  <si>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</si>
  <si>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</si>
  <si>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</si>
  <si>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</si>
  <si>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</si>
  <si>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</si>
  <si>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</si>
  <si>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</si>
  <si>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</si>
  <si>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</si>
  <si>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</si>
  <si>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</si>
  <si>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</si>
  <si>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</si>
  <si>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</si>
  <si>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</si>
  <si>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</si>
  <si>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</si>
  <si>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</si>
  <si>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</si>
  <si>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</si>
  <si>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</si>
  <si>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</si>
  <si>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</si>
  <si>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</si>
  <si>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</si>
  <si>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</si>
  <si>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</si>
  <si>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</si>
  <si>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</si>
  <si>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</si>
  <si>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</si>
  <si>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</si>
  <si>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</si>
  <si>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</si>
  <si>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</si>
  <si>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</si>
  <si>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</si>
  <si>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</si>
  <si>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</si>
  <si>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</si>
  <si>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</si>
  <si>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</si>
  <si>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</si>
  <si>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</si>
  <si>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</si>
  <si>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</si>
  <si>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</si>
  <si>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</si>
  <si>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</si>
  <si>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</si>
  <si>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</si>
  <si>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</si>
  <si>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</si>
  <si>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</si>
  <si>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</si>
  <si>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</si>
  <si>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</si>
  <si>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</si>
  <si>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</si>
  <si>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</si>
  <si>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</si>
  <si>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</si>
  <si>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</si>
  <si>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</si>
  <si>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</si>
  <si>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</si>
  <si>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</si>
  <si>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</si>
  <si>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</si>
  <si>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</si>
  <si>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</si>
  <si>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</si>
  <si>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</si>
  <si>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</si>
  <si>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</si>
  <si>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</si>
  <si>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</si>
  <si>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</si>
  <si>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</si>
  <si>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</si>
  <si>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</si>
  <si>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</si>
  <si>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</si>
  <si>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</si>
  <si>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</si>
  <si>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</si>
  <si>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</si>
  <si>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</si>
  <si>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</si>
  <si>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</si>
  <si>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</si>
  <si>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</si>
  <si>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</si>
  <si>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</si>
  <si>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</si>
  <si>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</si>
  <si>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</si>
  <si>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</si>
  <si>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</si>
  <si>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</si>
  <si>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</si>
  <si>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</si>
  <si>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</si>
  <si>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</si>
  <si>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</si>
  <si>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</si>
  <si>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</si>
  <si>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</si>
  <si>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</si>
  <si>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</si>
  <si>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</si>
  <si>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</si>
  <si>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</si>
  <si>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</si>
  <si>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</si>
  <si>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</si>
  <si>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</si>
  <si>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</si>
  <si>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</si>
  <si>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</si>
  <si>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</si>
  <si>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</si>
  <si>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</si>
  <si>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</si>
  <si>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</si>
  <si>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</si>
  <si>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</si>
  <si>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</si>
  <si>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</si>
  <si>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</si>
  <si>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</si>
  <si>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</si>
  <si>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</si>
  <si>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</si>
  <si>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</si>
  <si>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</si>
  <si>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</si>
  <si>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</si>
  <si>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</si>
  <si>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</si>
  <si>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</si>
  <si>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</si>
  <si>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</si>
  <si>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</si>
  <si>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</si>
  <si>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</si>
  <si>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</si>
  <si>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</si>
  <si>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</si>
  <si>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</si>
  <si>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</si>
  <si>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</si>
  <si>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</si>
  <si>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</si>
  <si>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</si>
  <si>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</si>
  <si>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</si>
  <si>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</si>
  <si>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</si>
  <si>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</si>
  <si>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</si>
  <si>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</si>
  <si>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</si>
  <si>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</si>
  <si>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</si>
  <si>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</si>
  <si>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</si>
  <si>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</si>
  <si>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</si>
  <si>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</si>
  <si>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</si>
  <si>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</si>
  <si>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</si>
  <si>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</si>
  <si>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</si>
  <si>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</si>
  <si>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</si>
  <si>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</si>
  <si>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</si>
  <si>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</si>
  <si>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</si>
  <si>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</si>
  <si>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</si>
  <si>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</si>
  <si>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</si>
  <si>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</si>
  <si>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</si>
  <si>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</si>
  <si>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</si>
  <si>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</si>
  <si>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</si>
  <si>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</si>
  <si>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</si>
  <si>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</si>
  <si>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</si>
  <si>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</si>
  <si>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</si>
  <si>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</si>
  <si>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</si>
  <si>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</si>
  <si>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</si>
  <si>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</si>
  <si>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</si>
  <si>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</si>
  <si>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</si>
  <si>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</si>
  <si>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</si>
  <si>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</si>
  <si>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</si>
  <si>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</si>
  <si>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</si>
  <si>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</si>
  <si>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</si>
  <si>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</si>
  <si>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</si>
  <si>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</si>
  <si>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</si>
  <si>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</si>
  <si>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</si>
  <si>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</si>
  <si>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</si>
  <si>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</si>
  <si>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</si>
  <si>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</si>
  <si>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</si>
  <si>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</si>
  <si>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</si>
  <si>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</si>
  <si>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</si>
  <si>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</si>
  <si>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</si>
  <si>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</si>
  <si>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</si>
  <si>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</si>
  <si>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</si>
  <si>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</si>
  <si>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</si>
  <si>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</si>
  <si>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</si>
  <si>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</si>
  <si>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</si>
  <si>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</si>
  <si>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</si>
  <si>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</si>
  <si>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</si>
  <si>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</si>
  <si>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</si>
  <si>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</si>
  <si>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</si>
  <si>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</si>
  <si>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</si>
  <si>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</si>
  <si>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</si>
  <si>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</si>
  <si>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</si>
  <si>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</si>
  <si>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</si>
  <si>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</si>
  <si>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</si>
  <si>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</si>
  <si>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</si>
  <si>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</si>
  <si>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</si>
  <si>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</si>
  <si>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</si>
  <si>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</si>
  <si>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</si>
  <si>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</si>
  <si>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</si>
  <si>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</si>
  <si>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</si>
  <si>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</si>
  <si>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</si>
  <si>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</si>
  <si>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</si>
  <si>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</si>
  <si>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</si>
  <si>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</si>
  <si>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</si>
  <si>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</si>
  <si>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</si>
  <si>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</si>
  <si>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</si>
  <si>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</si>
  <si>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</si>
  <si>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</si>
  <si>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</si>
  <si>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</si>
  <si>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</si>
  <si>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</si>
  <si>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</si>
  <si>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</si>
  <si>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</si>
  <si>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</si>
  <si>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</si>
  <si>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</si>
  <si>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</si>
  <si>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</si>
  <si>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</si>
  <si>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</si>
  <si>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</si>
  <si>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</si>
  <si>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</si>
  <si>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</si>
  <si>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</si>
  <si>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</si>
  <si>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</si>
  <si>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</si>
  <si>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</si>
  <si>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</si>
  <si>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</si>
  <si>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</si>
  <si>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</si>
  <si>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</si>
  <si>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</si>
  <si>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</si>
  <si>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</si>
  <si>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</si>
  <si>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</si>
  <si>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</si>
  <si>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</si>
  <si>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</si>
  <si>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</si>
  <si>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</si>
  <si>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</si>
  <si>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</si>
  <si>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</si>
  <si>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</si>
  <si>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</si>
  <si>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</si>
  <si>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</si>
  <si>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</si>
  <si>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</si>
  <si>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</si>
  <si>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</si>
  <si>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</si>
  <si>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</si>
  <si>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</si>
  <si>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</si>
  <si>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</si>
  <si>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</si>
  <si>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</si>
  <si>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</si>
  <si>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</si>
  <si>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</si>
  <si>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</si>
  <si>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</si>
  <si>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</si>
  <si>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</si>
  <si>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</si>
  <si>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</si>
  <si>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</si>
  <si>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</si>
  <si>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</si>
  <si>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</si>
  <si>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</si>
  <si>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</si>
  <si>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</si>
  <si>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</si>
  <si>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</si>
  <si>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</si>
  <si>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</si>
  <si>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</si>
  <si>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</si>
  <si>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</si>
  <si>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</si>
  <si>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</si>
  <si>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</si>
  <si>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</si>
  <si>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</si>
  <si>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</si>
  <si>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</si>
  <si>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</si>
  <si>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</si>
  <si>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</si>
  <si>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</si>
  <si>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</si>
  <si>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</si>
  <si>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</si>
  <si>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</si>
  <si>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</si>
  <si>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</si>
  <si>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</si>
  <si>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</si>
  <si>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</si>
  <si>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</si>
  <si>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</si>
  <si>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</si>
  <si>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</si>
  <si>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</si>
  <si>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</si>
  <si>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</si>
  <si>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</si>
  <si>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</si>
  <si>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</si>
  <si>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</si>
  <si>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</si>
  <si>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</si>
  <si>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</si>
  <si>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</si>
  <si>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</si>
  <si>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</si>
  <si>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</si>
  <si>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</si>
  <si>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</si>
  <si>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</si>
  <si>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</si>
  <si>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</si>
  <si>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</si>
  <si>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</si>
  <si>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</si>
  <si>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</si>
  <si>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</si>
  <si>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</si>
  <si>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</si>
  <si>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</si>
  <si>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</si>
  <si>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</si>
  <si>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</si>
  <si>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</si>
  <si>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</si>
  <si>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</si>
  <si>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</si>
  <si>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</si>
  <si>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</si>
  <si>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</si>
  <si>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</si>
  <si>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</si>
  <si>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</si>
  <si>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</si>
  <si>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</si>
  <si>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</si>
  <si>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</si>
  <si>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</si>
  <si>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</si>
  <si>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</si>
  <si>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</si>
  <si>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</si>
  <si>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</si>
  <si>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</si>
  <si>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</si>
  <si>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</si>
  <si>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</si>
  <si>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</si>
  <si>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</si>
  <si>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</si>
  <si>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</si>
  <si>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</si>
  <si>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</si>
  <si>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</si>
  <si>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</si>
  <si>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</si>
  <si>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</si>
  <si>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</si>
  <si>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</si>
  <si>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</si>
  <si>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</si>
  <si>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</si>
  <si>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</si>
  <si>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</si>
  <si>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</si>
  <si>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</si>
  <si>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</si>
  <si>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</si>
  <si>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</si>
  <si>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</si>
  <si>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</si>
  <si>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</si>
  <si>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</si>
  <si>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</si>
  <si>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</si>
  <si>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</si>
  <si>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</si>
  <si>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</si>
  <si>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</si>
  <si>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</si>
  <si>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</si>
  <si>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</si>
  <si>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</si>
  <si>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</si>
  <si>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</si>
  <si>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</si>
  <si>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</si>
  <si>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</si>
  <si>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</si>
  <si>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</si>
  <si>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</si>
  <si>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</si>
  <si>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</si>
  <si>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</si>
  <si>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</si>
  <si>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</si>
  <si>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</si>
  <si>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</si>
  <si>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</si>
  <si>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</si>
  <si>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</si>
  <si>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</si>
  <si>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</si>
  <si>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</si>
  <si>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</si>
  <si>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</si>
  <si>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</si>
  <si>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</si>
  <si>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</si>
  <si>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</si>
  <si>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</si>
  <si>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</si>
  <si>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</si>
  <si>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</si>
  <si>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</si>
  <si>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</si>
  <si>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</si>
  <si>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</si>
  <si>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</si>
  <si>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</si>
  <si>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</si>
  <si>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</si>
  <si>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</si>
  <si>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</si>
  <si>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</si>
  <si>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</si>
  <si>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</si>
  <si>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</si>
  <si>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</si>
  <si>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</si>
  <si>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</si>
  <si>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</si>
  <si>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</si>
  <si>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</si>
  <si>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</si>
  <si>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</si>
  <si>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</si>
  <si>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</si>
  <si>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</si>
  <si>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</si>
  <si>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</si>
  <si>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</si>
  <si>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</si>
  <si>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</si>
  <si>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</si>
  <si>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</si>
  <si>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</si>
  <si>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</si>
  <si>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</si>
  <si>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</si>
  <si>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</si>
  <si>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</si>
  <si>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</si>
  <si>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</si>
  <si>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</si>
  <si>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</si>
  <si>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</si>
  <si>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</si>
  <si>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</si>
  <si>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</si>
  <si>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</si>
  <si>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</si>
  <si>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</si>
  <si>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</si>
  <si>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</si>
  <si>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</si>
  <si>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</si>
  <si>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</si>
  <si>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</si>
  <si>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</si>
  <si>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</si>
  <si>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</si>
  <si>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</si>
  <si>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</si>
  <si>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</si>
  <si>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</si>
  <si>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</si>
  <si>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</si>
  <si>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</si>
  <si>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</si>
  <si>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</si>
  <si>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</si>
  <si>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</si>
  <si>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</si>
  <si>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</si>
  <si>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</si>
  <si>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</si>
  <si>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</si>
  <si>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</si>
  <si>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</si>
  <si>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</si>
  <si>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</si>
  <si>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</si>
  <si>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</si>
  <si>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</si>
  <si>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</si>
  <si>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</si>
  <si>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</si>
  <si>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</si>
  <si>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</si>
  <si>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</si>
  <si>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</si>
  <si>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</si>
  <si>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</si>
  <si>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</si>
  <si>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</si>
  <si>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</si>
  <si>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</si>
  <si>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</si>
  <si>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</si>
  <si>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</si>
  <si>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</si>
  <si>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</si>
  <si>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</si>
  <si>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</si>
  <si>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</si>
  <si>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</si>
  <si>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</si>
  <si>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</si>
  <si>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</si>
  <si>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</si>
  <si>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</si>
  <si>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</si>
  <si>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</si>
  <si>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</si>
  <si>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</si>
  <si>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</si>
  <si>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</si>
  <si>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</si>
  <si>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</si>
  <si>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</si>
  <si>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</si>
  <si>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</si>
  <si>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</si>
  <si>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</si>
  <si>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</si>
  <si>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</si>
  <si>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</si>
  <si>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</si>
  <si>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</si>
  <si>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</si>
  <si>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</si>
  <si>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</si>
  <si>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</si>
  <si>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</si>
  <si>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</si>
  <si>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</si>
  <si>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</si>
  <si>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</si>
  <si>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</si>
  <si>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</si>
  <si>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</si>
  <si>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</si>
  <si>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</si>
  <si>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</si>
  <si>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</si>
  <si>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</si>
  <si>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</si>
  <si>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</si>
  <si>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</si>
  <si>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</si>
  <si>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</si>
  <si>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</si>
  <si>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</si>
  <si>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</si>
  <si>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</si>
  <si>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</si>
  <si>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</si>
  <si>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</si>
  <si>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</si>
  <si>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</si>
  <si>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</si>
  <si>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</si>
  <si>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</si>
  <si>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</si>
  <si>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</si>
  <si>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</si>
  <si>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</si>
  <si>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</si>
  <si>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</si>
  <si>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</si>
  <si>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</si>
  <si>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</si>
  <si>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</si>
  <si>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</si>
  <si>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</si>
  <si>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</si>
  <si>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</si>
  <si>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</si>
  <si>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</si>
  <si>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</si>
  <si>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</si>
  <si>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</si>
  <si>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</si>
  <si>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</si>
  <si>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</si>
  <si>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</si>
  <si>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</si>
  <si>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</si>
  <si>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</si>
  <si>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</si>
  <si>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</si>
  <si>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</si>
  <si>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</si>
  <si>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</si>
  <si>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</si>
  <si>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</si>
  <si>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</si>
  <si>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</si>
  <si>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</si>
  <si>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</si>
  <si>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</si>
  <si>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</si>
  <si>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</si>
  <si>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</si>
  <si>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</si>
  <si>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</si>
  <si>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</si>
  <si>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</si>
  <si>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</si>
  <si>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</si>
  <si>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</si>
  <si>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</si>
  <si>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</si>
  <si>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</si>
  <si>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</si>
  <si>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</si>
  <si>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</si>
  <si>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</si>
  <si>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</si>
  <si>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</si>
  <si>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</si>
  <si>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</si>
  <si>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</si>
  <si>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</si>
  <si>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</si>
  <si>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</si>
  <si>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</si>
  <si>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</si>
  <si>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</si>
  <si>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</si>
  <si>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</si>
  <si>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</si>
  <si>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</si>
  <si>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</si>
  <si>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</si>
  <si>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</si>
  <si>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</si>
  <si>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</si>
  <si>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</si>
  <si>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</si>
  <si>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</si>
  <si>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</si>
  <si>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</si>
  <si>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</si>
  <si>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</si>
  <si>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</si>
  <si>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</si>
  <si>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</si>
  <si>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</si>
  <si>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</si>
  <si>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</si>
  <si>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</si>
  <si>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</si>
  <si>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</si>
  <si>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</si>
  <si>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</si>
  <si>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</si>
  <si>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</si>
  <si>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</si>
  <si>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</si>
  <si>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</si>
  <si>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</si>
  <si>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</si>
  <si>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</si>
  <si>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</si>
  <si>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</si>
  <si>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</si>
  <si>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</si>
  <si>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</si>
  <si>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</si>
  <si>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</si>
  <si>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</si>
  <si>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</si>
  <si>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</si>
  <si>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</si>
  <si>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</si>
  <si>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</si>
  <si>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</si>
  <si>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</si>
  <si>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</si>
  <si>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</si>
  <si>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</si>
  <si>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</si>
  <si>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</si>
  <si>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</si>
  <si>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</si>
  <si>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</si>
  <si>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</si>
  <si>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</si>
  <si>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</si>
  <si>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</si>
  <si>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</si>
  <si>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</si>
  <si>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</si>
  <si>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</si>
  <si>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</si>
  <si>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</si>
  <si>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</si>
  <si>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</si>
  <si>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</si>
  <si>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</si>
  <si>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</si>
  <si>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</si>
  <si>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</si>
  <si>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</si>
  <si>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</si>
  <si>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</si>
  <si>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</si>
  <si>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</si>
  <si>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</si>
  <si>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</si>
  <si>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</si>
  <si>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</si>
  <si>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</si>
  <si>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</si>
  <si>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</si>
  <si>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</si>
  <si>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</si>
  <si>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</si>
  <si>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</si>
  <si>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</si>
  <si>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</si>
  <si>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</si>
  <si>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</si>
  <si>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</si>
  <si>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</si>
  <si>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</si>
  <si>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</si>
  <si>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</si>
  <si>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</si>
  <si>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</si>
  <si>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</si>
  <si>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</si>
  <si>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</si>
  <si>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</si>
  <si>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</si>
  <si>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</si>
  <si>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</si>
  <si>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</si>
  <si>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</si>
  <si>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</si>
  <si>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</si>
  <si>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</si>
  <si>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</si>
  <si>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</si>
  <si>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</si>
  <si>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</si>
  <si>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</si>
  <si>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</si>
  <si>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</si>
  <si>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</si>
  <si>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</si>
  <si>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</si>
  <si>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</si>
  <si>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</si>
  <si>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</si>
  <si>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</si>
  <si>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</si>
  <si>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</si>
  <si>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</si>
  <si>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</si>
  <si>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</si>
  <si>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</si>
  <si>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</si>
  <si>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</si>
  <si>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</si>
  <si>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</si>
  <si>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</si>
  <si>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</si>
  <si>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</si>
  <si>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</si>
  <si>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</si>
  <si>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</si>
  <si>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</si>
  <si>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</si>
  <si>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</si>
  <si>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</si>
  <si>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</si>
  <si>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</si>
  <si>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</si>
  <si>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</si>
  <si>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</si>
  <si>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</si>
  <si>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</si>
  <si>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</si>
  <si>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</si>
  <si>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</si>
  <si>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</si>
  <si>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</si>
  <si>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</si>
  <si>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</si>
  <si>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</si>
  <si>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</si>
  <si>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</si>
  <si>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</si>
  <si>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</si>
  <si>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</si>
  <si>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</si>
  <si>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</si>
  <si>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</si>
  <si>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</si>
  <si>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</si>
  <si>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</si>
  <si>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</si>
  <si>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</si>
  <si>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</si>
  <si>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</si>
  <si>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</si>
  <si>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</si>
  <si>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</si>
  <si>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</si>
  <si>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</si>
  <si>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</si>
  <si>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</si>
  <si>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</si>
  <si>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</si>
  <si>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</si>
  <si>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</si>
  <si>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</si>
  <si>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</si>
  <si>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</si>
  <si>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</si>
  <si>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</si>
  <si>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</si>
  <si>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</si>
  <si>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</si>
  <si>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</si>
  <si>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</si>
  <si>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</si>
  <si>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</si>
  <si>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</si>
  <si>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</si>
  <si>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</si>
  <si>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</si>
  <si>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</si>
  <si>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</si>
  <si>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</si>
  <si>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</si>
  <si>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</si>
  <si>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</si>
  <si>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</si>
  <si>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</si>
  <si>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</si>
  <si>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</si>
  <si>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</si>
  <si>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</si>
  <si>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</si>
  <si>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</si>
  <si>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</si>
  <si>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</si>
  <si>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</si>
  <si>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</si>
  <si>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</si>
  <si>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</si>
  <si>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</si>
  <si>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</si>
  <si>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</si>
  <si>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</si>
  <si>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</si>
  <si>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</si>
  <si>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</si>
  <si>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</si>
  <si>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</si>
  <si>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</si>
  <si>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</si>
  <si>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</si>
  <si>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</si>
  <si>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</si>
  <si>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</si>
  <si>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</si>
  <si>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</si>
  <si>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</si>
  <si>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</si>
  <si>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</si>
  <si>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</si>
  <si>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</si>
  <si>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</si>
  <si>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</si>
  <si>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</si>
  <si>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</si>
  <si>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</si>
  <si>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</si>
  <si>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</si>
  <si>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</si>
  <si>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</si>
  <si>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</si>
  <si>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</si>
  <si>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</si>
  <si>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</si>
  <si>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</si>
  <si>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</si>
  <si>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</si>
  <si>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</si>
  <si>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</si>
  <si>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</si>
  <si>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</si>
  <si>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</si>
  <si>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</si>
  <si>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</si>
  <si>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</si>
  <si>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</si>
  <si>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</si>
  <si>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</si>
  <si>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</si>
  <si>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</si>
  <si>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</si>
  <si>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</si>
  <si>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</si>
  <si>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</si>
  <si>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</si>
  <si>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</si>
  <si>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</si>
  <si>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</si>
  <si>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</si>
  <si>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</si>
  <si>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</si>
  <si>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</si>
  <si>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</si>
  <si>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</si>
  <si>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</si>
  <si>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</si>
  <si>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</si>
  <si>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</si>
  <si>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</si>
  <si>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</si>
  <si>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</si>
  <si>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</si>
  <si>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</si>
  <si>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</si>
  <si>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</si>
  <si>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</si>
  <si>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</si>
  <si>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</si>
  <si>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</si>
  <si>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</si>
  <si>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</si>
  <si>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</si>
  <si>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</si>
  <si>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</si>
  <si>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</si>
  <si>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</si>
  <si>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</si>
  <si>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</si>
  <si>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</si>
  <si>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</si>
  <si>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</si>
  <si>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</si>
  <si>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</si>
  <si>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</si>
  <si>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</si>
  <si>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</si>
  <si>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</si>
  <si>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</si>
  <si>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</si>
  <si>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</si>
  <si>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</si>
  <si>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</si>
  <si>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</si>
  <si>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</si>
  <si>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</si>
  <si>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</si>
  <si>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</si>
  <si>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</si>
  <si>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</si>
  <si>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</si>
  <si>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</si>
  <si>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</si>
  <si>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</si>
  <si>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</si>
  <si>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</si>
  <si>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</si>
  <si>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</si>
  <si>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</si>
  <si>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</si>
  <si>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</si>
  <si>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</si>
  <si>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</si>
  <si>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</si>
  <si>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</si>
  <si>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</si>
  <si>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</si>
  <si>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</si>
  <si>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</si>
  <si>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</si>
  <si>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</si>
  <si>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</si>
  <si>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</si>
  <si>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</si>
  <si>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</si>
  <si>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</si>
  <si>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</si>
  <si>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</si>
  <si>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</si>
  <si>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</si>
  <si>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</si>
  <si>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</si>
  <si>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</si>
  <si>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</si>
  <si>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</si>
  <si>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</si>
  <si>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</si>
  <si>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</si>
  <si>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</si>
  <si>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</si>
  <si>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</si>
  <si>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</si>
  <si>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</si>
  <si>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</si>
  <si>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</si>
  <si>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</si>
  <si>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</si>
  <si>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</si>
  <si>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</si>
  <si>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</si>
  <si>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</si>
  <si>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</si>
  <si>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</si>
  <si>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</si>
  <si>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</si>
  <si>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</si>
  <si>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</si>
  <si>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</si>
  <si>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</si>
  <si>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</si>
  <si>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</si>
  <si>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</si>
  <si>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</si>
  <si>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</si>
  <si>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</si>
  <si>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</si>
  <si>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</si>
  <si>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</si>
  <si>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</si>
  <si>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</si>
  <si>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</si>
  <si>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</si>
  <si>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</si>
  <si>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</si>
  <si>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</si>
  <si>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</si>
  <si>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</si>
  <si>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</si>
  <si>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</si>
  <si>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</si>
  <si>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</si>
  <si>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</si>
  <si>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</si>
  <si>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</si>
  <si>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</si>
  <si>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</si>
  <si>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</si>
  <si>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</si>
  <si>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</si>
  <si>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</si>
  <si>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</si>
  <si>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</si>
  <si>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</si>
  <si>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</si>
  <si>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</si>
  <si>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</si>
  <si>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</si>
  <si>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</si>
  <si>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</si>
  <si>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</si>
  <si>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</si>
  <si>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</si>
  <si>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</si>
  <si>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</si>
  <si>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</si>
  <si>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</si>
  <si>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</si>
  <si>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</si>
  <si>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</si>
  <si>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</si>
  <si>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</si>
  <si>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</si>
  <si>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</si>
  <si>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</si>
  <si>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</si>
  <si>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</si>
  <si>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</si>
  <si>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</si>
  <si>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</si>
  <si>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</si>
  <si>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</si>
  <si>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</si>
  <si>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</si>
  <si>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</si>
  <si>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</si>
  <si>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</si>
  <si>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</si>
  <si>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</si>
  <si>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</si>
  <si>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</si>
  <si>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</si>
  <si>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</si>
  <si>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</si>
  <si>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</si>
  <si>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</si>
  <si>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</si>
  <si>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</si>
  <si>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</si>
  <si>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</si>
  <si>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</si>
  <si>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</si>
  <si>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</si>
  <si>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</si>
  <si>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</si>
  <si>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</si>
  <si>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</si>
  <si>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</si>
  <si>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</si>
  <si>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</si>
  <si>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</si>
  <si>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</si>
  <si>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</si>
  <si>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</si>
  <si>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</si>
  <si>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</si>
  <si>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</si>
  <si>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</si>
  <si>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</si>
  <si>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</si>
  <si>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</si>
  <si>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</si>
  <si>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</si>
  <si>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</si>
  <si>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</si>
  <si>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</si>
  <si>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</si>
  <si>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</si>
  <si>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</si>
  <si>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</si>
  <si>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</si>
  <si>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</si>
  <si>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</si>
  <si>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</si>
  <si>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</si>
  <si>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</si>
  <si>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</si>
  <si>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</si>
  <si>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</si>
  <si>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</si>
  <si>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</si>
  <si>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</si>
  <si>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</si>
  <si>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</si>
  <si>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</si>
  <si>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</si>
  <si>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</si>
  <si>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</si>
  <si>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</si>
  <si>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</si>
  <si>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</si>
  <si>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</si>
  <si>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</si>
  <si>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</si>
  <si>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</si>
  <si>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</si>
  <si>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</si>
  <si>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</si>
  <si>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</si>
  <si>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</si>
  <si>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</si>
  <si>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</si>
  <si>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</si>
  <si>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</si>
  <si>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</si>
  <si>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</si>
  <si>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</si>
  <si>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</si>
  <si>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</si>
  <si>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</si>
  <si>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</si>
  <si>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</si>
  <si>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</si>
  <si>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</si>
  <si>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</si>
  <si>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</si>
  <si>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</si>
  <si>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</si>
  <si>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</si>
  <si>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</si>
  <si>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</si>
  <si>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</si>
  <si>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</si>
  <si>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</si>
  <si>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</si>
  <si>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</si>
  <si>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</si>
  <si>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</si>
  <si>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</si>
  <si>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</si>
  <si>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</si>
  <si>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</si>
  <si>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</si>
  <si>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</si>
  <si>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</si>
  <si>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</si>
  <si>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</si>
  <si>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</si>
  <si>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</si>
  <si>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</si>
  <si>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</si>
  <si>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</si>
  <si>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</si>
  <si>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</si>
  <si>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</si>
  <si>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</si>
  <si>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</si>
  <si>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</si>
  <si>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</si>
  <si>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</si>
  <si>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</si>
  <si>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</si>
  <si>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</si>
  <si>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</si>
  <si>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</si>
  <si>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</si>
  <si>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</si>
  <si>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</si>
  <si>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</si>
  <si>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</si>
  <si>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</si>
  <si>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</si>
  <si>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</si>
  <si>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</si>
  <si>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</si>
  <si>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</si>
  <si>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</si>
  <si>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</si>
  <si>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</si>
  <si>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</si>
  <si>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</si>
  <si>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</si>
  <si>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</si>
  <si>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</si>
  <si>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</si>
  <si>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</si>
  <si>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</si>
  <si>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</si>
  <si>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</si>
  <si>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</si>
  <si>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</si>
  <si>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</si>
  <si>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</si>
  <si>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</si>
  <si>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</si>
  <si>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</si>
  <si>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</si>
  <si>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</si>
  <si>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</si>
  <si>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</si>
  <si>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</si>
  <si>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</si>
  <si>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</si>
  <si>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</si>
  <si>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</si>
  <si>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</si>
  <si>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</si>
  <si>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</si>
  <si>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</si>
  <si>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</si>
  <si>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</si>
  <si>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</si>
  <si>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</si>
  <si>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</si>
  <si>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</si>
  <si>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</si>
  <si>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</si>
  <si>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</si>
  <si>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</si>
  <si>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</si>
  <si>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</si>
  <si>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</si>
  <si>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</si>
  <si>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</si>
  <si>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</si>
  <si>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</si>
  <si>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</si>
  <si>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</si>
  <si>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</si>
  <si>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</si>
  <si>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</si>
  <si>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</si>
  <si>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</si>
  <si>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</si>
  <si>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</si>
  <si>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</si>
  <si>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</si>
  <si>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</si>
  <si>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</si>
  <si>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</si>
  <si>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</si>
  <si>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</si>
  <si>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</si>
  <si>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</si>
  <si>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</si>
  <si>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</si>
  <si>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</si>
  <si>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</si>
  <si>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</si>
  <si>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</si>
  <si>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</si>
  <si>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</si>
  <si>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</si>
  <si>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</si>
  <si>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</si>
  <si>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</si>
  <si>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</si>
  <si>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</si>
  <si>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</si>
  <si>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</si>
  <si>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</si>
  <si>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</si>
  <si>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</si>
  <si>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</si>
  <si>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</si>
  <si>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</si>
  <si>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</si>
  <si>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</si>
  <si>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</si>
  <si>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</si>
  <si>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</si>
  <si>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</si>
  <si>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</si>
  <si>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</si>
  <si>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</si>
  <si>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</si>
  <si>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</si>
  <si>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</si>
  <si>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</si>
  <si>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</si>
  <si>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</si>
  <si>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</si>
  <si>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</si>
  <si>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</si>
  <si>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</si>
  <si>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</si>
  <si>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</si>
  <si>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</si>
  <si>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</si>
  <si>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</si>
  <si>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</si>
  <si>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</si>
  <si>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</si>
  <si>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</si>
  <si>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</si>
  <si>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</si>
  <si>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</si>
  <si>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</si>
  <si>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</si>
  <si>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</si>
  <si>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</si>
  <si>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</si>
  <si>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</si>
  <si>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</si>
  <si>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</si>
  <si>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</si>
  <si>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</si>
  <si>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</si>
  <si>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</si>
  <si>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</si>
  <si>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</si>
  <si>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</si>
  <si>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</si>
  <si>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</si>
  <si>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</si>
  <si>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</si>
  <si>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</si>
  <si>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</si>
  <si>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</si>
  <si>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</si>
  <si>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</si>
  <si>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</si>
  <si>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</si>
  <si>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</si>
  <si>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</si>
  <si>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</si>
  <si>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</si>
  <si>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</si>
  <si>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</si>
  <si>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</si>
  <si>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</si>
  <si>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</si>
  <si>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</si>
  <si>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</si>
  <si>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</si>
  <si>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</si>
  <si>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</si>
  <si>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</si>
  <si>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</si>
  <si>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</si>
  <si>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</si>
  <si>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</si>
  <si>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</si>
  <si>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</si>
  <si>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</si>
  <si>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</si>
  <si>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</si>
  <si>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</si>
  <si>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</si>
  <si>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</si>
  <si>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</si>
  <si>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</si>
  <si>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</si>
  <si>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</si>
  <si>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</si>
  <si>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</si>
  <si>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</si>
  <si>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</si>
  <si>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</si>
  <si>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</si>
  <si>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</si>
  <si>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</si>
  <si>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</si>
  <si>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</si>
  <si>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</si>
  <si>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</si>
  <si>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</si>
  <si>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</si>
  <si>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</si>
  <si>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</si>
  <si>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</si>
  <si>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</si>
  <si>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</si>
  <si>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</si>
  <si>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</si>
  <si>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</si>
  <si>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</si>
  <si>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</si>
  <si>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</si>
  <si>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</si>
  <si>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</si>
  <si>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</si>
  <si>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</si>
  <si>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</si>
  <si>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</si>
  <si>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</si>
  <si>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</si>
  <si>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</si>
  <si>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</si>
  <si>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</si>
  <si>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</si>
  <si>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</si>
  <si>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</si>
  <si>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</si>
  <si>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</si>
  <si>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</si>
  <si>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</si>
  <si>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</si>
  <si>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</si>
  <si>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</si>
  <si>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</si>
  <si>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</si>
  <si>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</si>
  <si>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</si>
  <si>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</si>
  <si>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</si>
  <si>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</si>
  <si>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</si>
  <si>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</si>
  <si>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</si>
  <si>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</si>
  <si>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</si>
  <si>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</si>
  <si>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</si>
  <si>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</si>
  <si>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</si>
  <si>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</si>
  <si>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</si>
  <si>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</si>
  <si>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</si>
  <si>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</si>
  <si>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</si>
  <si>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</si>
  <si>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</si>
  <si>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</si>
  <si>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</si>
  <si>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</si>
  <si>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</si>
  <si>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</si>
  <si>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</si>
  <si>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</si>
  <si>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</si>
  <si>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</si>
  <si>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</si>
  <si>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</si>
  <si>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</si>
  <si>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</si>
  <si>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</si>
  <si>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</si>
  <si>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</si>
  <si>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</si>
  <si>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</si>
  <si>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</si>
  <si>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</si>
  <si>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</si>
  <si>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</si>
  <si>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</si>
  <si>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</si>
  <si>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</si>
  <si>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</si>
  <si>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</si>
  <si>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</si>
  <si>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</si>
  <si>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</si>
  <si>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</si>
  <si>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</si>
  <si>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</si>
  <si>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</si>
  <si>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</si>
  <si>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</si>
  <si>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</si>
  <si>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</si>
  <si>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</si>
  <si>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</si>
  <si>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</si>
  <si>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</si>
  <si>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</si>
  <si>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</si>
  <si>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</si>
  <si>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</si>
  <si>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</si>
  <si>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</si>
  <si>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</si>
  <si>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</si>
  <si>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</si>
  <si>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</si>
  <si>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</si>
  <si>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</si>
  <si>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</si>
  <si>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</si>
  <si>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</si>
  <si>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</si>
  <si>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</si>
  <si>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</si>
  <si>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</si>
  <si>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</si>
  <si>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</si>
  <si>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</si>
  <si>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</si>
  <si>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</si>
  <si>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</si>
  <si>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</si>
  <si>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</si>
  <si>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</si>
  <si>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</si>
  <si>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</si>
  <si>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</si>
  <si>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</si>
  <si>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</si>
  <si>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</si>
  <si>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</si>
  <si>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</si>
  <si>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</si>
  <si>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</si>
  <si>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</si>
  <si>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</si>
  <si>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</si>
  <si>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</si>
  <si>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</si>
  <si>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</si>
  <si>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</si>
  <si>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</si>
  <si>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</si>
  <si>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</si>
  <si>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</si>
  <si>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</si>
  <si>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</si>
  <si>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</si>
  <si>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</si>
  <si>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</si>
  <si>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</si>
  <si>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</si>
  <si>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</si>
  <si>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</si>
  <si>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</si>
  <si>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</si>
  <si>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</si>
  <si>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</si>
  <si>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</si>
  <si>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</si>
  <si>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</si>
  <si>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</si>
  <si>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</si>
  <si>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</si>
  <si>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</si>
  <si>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</si>
  <si>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</si>
  <si>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</si>
  <si>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</si>
  <si>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</si>
  <si>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</si>
  <si>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</si>
  <si>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</si>
  <si>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</si>
  <si>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</si>
  <si>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</si>
  <si>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</si>
  <si>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</si>
  <si>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</si>
  <si>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</si>
  <si>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</si>
  <si>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</si>
  <si>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</si>
  <si>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</si>
  <si>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</si>
  <si>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</si>
  <si>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</si>
  <si>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</si>
  <si>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</si>
  <si>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</si>
  <si>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</si>
  <si>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</si>
  <si>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</si>
  <si>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</si>
  <si>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</si>
  <si>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</si>
  <si>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</si>
  <si>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</si>
  <si>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</si>
  <si>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</si>
  <si>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</si>
  <si>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</si>
  <si>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</si>
  <si>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</si>
  <si>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</si>
  <si>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</si>
  <si>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</si>
  <si>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</si>
  <si>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</si>
  <si>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</si>
  <si>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</si>
  <si>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</si>
  <si>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</si>
  <si>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</si>
  <si>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</si>
  <si>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</si>
  <si>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</si>
  <si>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</si>
  <si>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</si>
  <si>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</si>
  <si>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</si>
  <si>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</si>
  <si>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</si>
  <si>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</si>
  <si>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</si>
  <si>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</si>
  <si>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</si>
  <si>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</si>
  <si>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</si>
  <si>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</si>
  <si>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</si>
  <si>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</si>
  <si>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</si>
  <si>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</si>
  <si>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</si>
  <si>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</si>
  <si>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</si>
  <si>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</si>
  <si>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</si>
  <si>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</si>
  <si>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</si>
  <si>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</si>
  <si>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</si>
  <si>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</si>
  <si>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</si>
  <si>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</si>
  <si>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</si>
  <si>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</si>
  <si>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</si>
  <si>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</si>
  <si>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</si>
  <si>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</si>
  <si>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</si>
  <si>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</si>
  <si>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</si>
  <si>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</si>
  <si>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</si>
  <si>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</si>
  <si>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</si>
  <si>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</si>
  <si>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</si>
  <si>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</si>
  <si>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</si>
  <si>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</si>
  <si>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</si>
  <si>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</si>
  <si>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</si>
  <si>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</si>
  <si>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</si>
  <si>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</si>
  <si>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</si>
  <si>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</si>
  <si>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</si>
  <si>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</si>
  <si>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</si>
  <si>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</si>
  <si>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</si>
  <si>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</si>
  <si>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</si>
  <si>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</si>
  <si>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</si>
  <si>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</si>
  <si>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</si>
  <si>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</si>
  <si>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</si>
  <si>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</si>
  <si>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</si>
  <si>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</si>
  <si>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</si>
  <si>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</si>
  <si>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</si>
  <si>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</si>
  <si>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</si>
  <si>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</si>
  <si>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</si>
  <si>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</si>
  <si>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</si>
  <si>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</si>
  <si>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</si>
  <si>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</si>
  <si>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</si>
  <si>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</si>
  <si>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</si>
  <si>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</si>
  <si>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</si>
  <si>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</si>
  <si>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</si>
  <si>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</si>
  <si>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</si>
  <si>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</si>
  <si>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</si>
  <si>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</si>
  <si>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</si>
  <si>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</si>
  <si>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</si>
  <si>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</si>
  <si>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</si>
  <si>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</si>
  <si>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</si>
  <si>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</si>
  <si>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</si>
  <si>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</si>
  <si>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</si>
  <si>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</si>
  <si>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</si>
  <si>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</si>
  <si>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</si>
  <si>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</si>
  <si>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</si>
  <si>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</si>
  <si>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</si>
  <si>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</si>
  <si>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</si>
  <si>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</si>
  <si>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</si>
  <si>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</si>
  <si>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</si>
  <si>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</si>
  <si>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</si>
  <si>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</si>
  <si>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</si>
  <si>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</si>
  <si>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</si>
  <si>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</si>
  <si>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</si>
  <si>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</si>
  <si>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</si>
  <si>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</si>
  <si>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</si>
  <si>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</si>
  <si>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</si>
  <si>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</si>
  <si>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</si>
  <si>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</si>
  <si>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</si>
  <si>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</si>
  <si>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</si>
  <si>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</si>
  <si>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</si>
  <si>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</si>
  <si>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</si>
  <si>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</si>
  <si>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</si>
  <si>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</si>
  <si>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</si>
  <si>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</si>
  <si>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</si>
  <si>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</si>
  <si>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</si>
  <si>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</si>
  <si>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</si>
  <si>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</si>
  <si>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</si>
  <si>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</si>
  <si>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</si>
  <si>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</si>
  <si>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</si>
  <si>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</si>
  <si>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</si>
  <si>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</si>
  <si>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</si>
  <si>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</si>
  <si>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</si>
  <si>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</si>
  <si>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</si>
  <si>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</si>
  <si>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</si>
  <si>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</si>
  <si>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</si>
  <si>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</si>
  <si>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</si>
  <si>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</si>
  <si>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</si>
  <si>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</si>
  <si>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</si>
  <si>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</si>
  <si>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</si>
  <si>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</si>
  <si>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</si>
  <si>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</si>
  <si>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</si>
  <si>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</si>
  <si>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</si>
  <si>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</si>
  <si>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</si>
  <si>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</si>
  <si>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</si>
  <si>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</si>
  <si>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</si>
  <si>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</si>
  <si>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</si>
  <si>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</si>
  <si>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</si>
  <si>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</si>
  <si>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</si>
  <si>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</si>
  <si>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</si>
  <si>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</si>
  <si>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</si>
  <si>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</si>
  <si>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</si>
  <si>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</si>
  <si>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</si>
  <si>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</si>
  <si>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</si>
  <si>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</si>
  <si>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</si>
  <si>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</si>
  <si>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</si>
  <si>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</si>
  <si>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</si>
  <si>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</si>
  <si>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</si>
  <si>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</si>
  <si>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</si>
  <si>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</si>
  <si>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</si>
  <si>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</si>
  <si>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</si>
  <si>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</si>
  <si>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</si>
  <si>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</si>
  <si>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</si>
  <si>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</si>
  <si>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</si>
  <si>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</si>
  <si>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</si>
  <si>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</si>
  <si>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</si>
  <si>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</si>
  <si>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</si>
  <si>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</si>
  <si>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</si>
  <si>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</si>
  <si>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</si>
  <si>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</si>
  <si>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</si>
  <si>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</si>
  <si>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</si>
  <si>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</si>
  <si>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</si>
  <si>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</si>
  <si>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</si>
  <si>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</si>
  <si>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</si>
  <si>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</si>
  <si>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</si>
  <si>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</si>
  <si>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</si>
  <si>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</si>
  <si>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</si>
  <si>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</si>
  <si>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</si>
  <si>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</si>
  <si>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</si>
  <si>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</si>
  <si>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</si>
  <si>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</si>
  <si>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</si>
  <si>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</si>
  <si>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</si>
  <si>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</si>
  <si>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</si>
  <si>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</si>
  <si>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</si>
  <si>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</si>
  <si>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</si>
  <si>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</si>
  <si>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</si>
  <si>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</si>
  <si>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</si>
  <si>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</si>
  <si>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</si>
  <si>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</si>
  <si>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</si>
  <si>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</si>
  <si>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</si>
  <si>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</si>
  <si>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</si>
  <si>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</si>
  <si>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</si>
  <si>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</si>
  <si>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</si>
  <si>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</si>
  <si>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</si>
  <si>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</si>
  <si>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</si>
  <si>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</si>
  <si>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</si>
  <si>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</si>
  <si>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</si>
  <si>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</si>
  <si>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</si>
  <si>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</si>
  <si>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</si>
  <si>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</si>
  <si>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</si>
  <si>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</si>
  <si>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</si>
  <si>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</si>
  <si>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</si>
  <si>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</si>
  <si>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</si>
  <si>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</si>
  <si>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</si>
  <si>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</si>
  <si>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</si>
  <si>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</si>
  <si>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</si>
  <si>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</si>
  <si>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</si>
  <si>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</si>
  <si>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</si>
  <si>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</si>
  <si>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</si>
  <si>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</si>
  <si>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</si>
  <si>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</si>
  <si>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</si>
  <si>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</si>
  <si>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</si>
  <si>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</si>
  <si>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</si>
  <si>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</si>
  <si>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</si>
  <si>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</si>
  <si>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</si>
  <si>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</si>
  <si>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</si>
  <si>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</si>
  <si>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</si>
  <si>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</si>
  <si>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</si>
  <si>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</si>
  <si>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</si>
  <si>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</si>
  <si>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</si>
  <si>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</si>
  <si>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</si>
  <si>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</si>
  <si>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</si>
  <si>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</si>
  <si>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</si>
  <si>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</si>
  <si>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</si>
  <si>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</si>
  <si>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</si>
  <si>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</si>
  <si>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</si>
  <si>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</si>
  <si>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</si>
  <si>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</si>
  <si>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</si>
  <si>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</si>
  <si>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</si>
  <si>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</si>
  <si>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</si>
  <si>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</si>
  <si>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</si>
  <si>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</si>
  <si>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</si>
  <si>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</si>
  <si>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</si>
  <si>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</si>
  <si>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</si>
  <si>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</si>
  <si>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</si>
  <si>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</si>
  <si>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</si>
  <si>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</si>
  <si>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</si>
  <si>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</si>
  <si>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</si>
  <si>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</si>
  <si>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</si>
  <si>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</si>
  <si>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</si>
  <si>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</si>
  <si>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</si>
  <si>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</si>
  <si>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</si>
  <si>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</si>
  <si>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</si>
  <si>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</si>
  <si>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</si>
  <si>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</si>
  <si>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</si>
  <si>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</si>
  <si>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</si>
  <si>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</si>
  <si>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</si>
  <si>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</si>
  <si>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</si>
  <si>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</si>
  <si>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</si>
  <si>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</si>
  <si>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</si>
  <si>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</si>
  <si>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</si>
  <si>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</si>
  <si>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</si>
  <si>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</si>
  <si>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</si>
  <si>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</si>
  <si>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</si>
  <si>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</si>
  <si>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</si>
  <si>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</si>
  <si>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</si>
  <si>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</si>
  <si>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</si>
  <si>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</si>
  <si>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</si>
  <si>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</si>
  <si>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</si>
  <si>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</si>
  <si>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</si>
  <si>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</si>
  <si>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</si>
  <si>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</si>
  <si>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</si>
  <si>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</si>
  <si>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</si>
  <si>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</si>
  <si>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</si>
  <si>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</si>
  <si>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</si>
  <si>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</si>
  <si>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</si>
  <si>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</si>
  <si>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</si>
  <si>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</si>
  <si>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</si>
  <si>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</si>
  <si>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</si>
  <si>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</si>
  <si>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</si>
  <si>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</si>
  <si>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</si>
  <si>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</si>
  <si>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</si>
  <si>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</si>
  <si>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</si>
  <si>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</si>
  <si>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</si>
  <si>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</si>
  <si>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</si>
  <si>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</si>
  <si>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</si>
  <si>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</si>
  <si>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</si>
  <si>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</si>
  <si>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</si>
  <si>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</si>
  <si>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</si>
  <si>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</si>
  <si>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</si>
  <si>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</si>
  <si>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</si>
  <si>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</si>
  <si>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</si>
  <si>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</si>
  <si>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</si>
  <si>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</si>
  <si>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</si>
  <si>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</si>
  <si>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</si>
  <si>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</si>
  <si>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</si>
  <si>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</si>
  <si>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</si>
  <si>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</si>
  <si>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</si>
  <si>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</si>
  <si>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</si>
  <si>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</si>
  <si>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</si>
  <si>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</si>
  <si>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</si>
  <si>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</si>
  <si>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</si>
  <si>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</si>
  <si>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</si>
  <si>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</si>
  <si>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</si>
  <si>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</si>
  <si>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</si>
  <si>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</si>
  <si>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</si>
  <si>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</si>
  <si>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</si>
  <si>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</si>
  <si>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</si>
  <si>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</si>
  <si>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</si>
  <si>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</si>
  <si>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</si>
  <si>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</si>
  <si>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</si>
  <si>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</si>
  <si>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</si>
  <si>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</si>
  <si>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</si>
  <si>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</si>
  <si>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</si>
  <si>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</si>
  <si>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</si>
  <si>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</si>
  <si>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</si>
  <si>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</si>
  <si>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</si>
  <si>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</si>
  <si>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</si>
  <si>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</si>
  <si>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</si>
  <si>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</si>
  <si>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</si>
  <si>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</si>
  <si>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</si>
  <si>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</si>
  <si>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</si>
  <si>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</si>
  <si>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</si>
  <si>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</si>
  <si>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</si>
  <si>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</si>
  <si>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</si>
  <si>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</si>
  <si>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</si>
  <si>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</si>
  <si>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</si>
  <si>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</si>
  <si>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</si>
  <si>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</si>
  <si>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</si>
  <si>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</si>
  <si>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</si>
  <si>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</si>
  <si>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</si>
  <si>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</si>
  <si>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</si>
  <si>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</si>
  <si>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</si>
  <si>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</si>
  <si>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</si>
  <si>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</si>
  <si>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</si>
  <si>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</si>
  <si>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</si>
  <si>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</si>
  <si>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</si>
  <si>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</si>
  <si>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</si>
  <si>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</si>
  <si>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</si>
  <si>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</si>
  <si>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</si>
  <si>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</si>
  <si>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</si>
  <si>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</si>
  <si>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</si>
  <si>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</si>
  <si>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</si>
  <si>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</si>
  <si>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</si>
  <si>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</si>
  <si>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</si>
  <si>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</si>
  <si>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</si>
  <si>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</si>
  <si>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</si>
  <si>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</si>
  <si>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</si>
  <si>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</si>
  <si>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</si>
  <si>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</si>
  <si>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</si>
  <si>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</si>
  <si>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</si>
  <si>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</si>
  <si>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</si>
  <si>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</si>
  <si>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</si>
  <si>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</si>
  <si>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</si>
  <si>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</si>
  <si>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</si>
  <si>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</si>
  <si>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</si>
  <si>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</si>
  <si>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</si>
  <si>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</si>
  <si>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</si>
  <si>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</si>
  <si>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</si>
  <si>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</si>
  <si>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</si>
  <si>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</si>
  <si>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</si>
  <si>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</si>
  <si>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</si>
  <si>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</si>
  <si>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</si>
  <si>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</si>
  <si>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</si>
  <si>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</si>
  <si>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</si>
  <si>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</si>
  <si>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</si>
  <si>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</si>
  <si>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</si>
  <si>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</si>
  <si>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</si>
  <si>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</si>
  <si>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</si>
  <si>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</si>
  <si>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</si>
  <si>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</si>
  <si>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</si>
  <si>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</si>
  <si>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</si>
  <si>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</si>
  <si>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</si>
  <si>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</si>
  <si>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</si>
  <si>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</si>
  <si>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</si>
  <si>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</si>
  <si>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</si>
  <si>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</si>
  <si>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</si>
  <si>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</si>
  <si>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</si>
  <si>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</si>
  <si>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</si>
  <si>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</si>
  <si>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</si>
  <si>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</si>
  <si>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</si>
  <si>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</si>
  <si>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</si>
  <si>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</si>
  <si>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</si>
  <si>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</si>
  <si>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</si>
  <si>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</si>
  <si>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</si>
  <si>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</si>
  <si>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</si>
  <si>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</si>
  <si>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</si>
  <si>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</si>
  <si>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</si>
  <si>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</si>
  <si>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</si>
  <si>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</si>
  <si>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</si>
  <si>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</si>
  <si>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</si>
  <si>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</si>
  <si>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</si>
  <si>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</si>
  <si>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</si>
  <si>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</si>
  <si>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</si>
  <si>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</si>
  <si>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</si>
  <si>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</si>
  <si>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</si>
  <si>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</si>
  <si>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</si>
  <si>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</si>
  <si>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</si>
  <si>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</si>
  <si>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</si>
  <si>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</si>
  <si>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</si>
  <si>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</si>
  <si>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</si>
  <si>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</si>
  <si>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</si>
  <si>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</si>
  <si>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</si>
  <si>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</si>
  <si>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</si>
  <si>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</si>
  <si>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</si>
  <si>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</si>
  <si>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</si>
  <si>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</si>
  <si>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</si>
  <si>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</si>
  <si>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</si>
  <si>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</si>
  <si>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</si>
  <si>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</si>
  <si>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</si>
  <si>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</si>
  <si>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</si>
  <si>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</si>
  <si>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</si>
  <si>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</si>
  <si>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</si>
  <si>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</si>
  <si>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</si>
  <si>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</si>
  <si>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</si>
  <si>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</si>
  <si>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</si>
  <si>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</si>
  <si>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</si>
  <si>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</si>
  <si>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</si>
  <si>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</si>
  <si>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</si>
  <si>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</si>
  <si>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</si>
  <si>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</si>
  <si>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</si>
  <si>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</si>
  <si>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</si>
  <si>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</si>
  <si>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</si>
  <si>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</si>
  <si>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</si>
  <si>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</si>
  <si>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</si>
  <si>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</si>
  <si>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</si>
  <si>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</si>
  <si>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</si>
  <si>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</si>
  <si>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</si>
  <si>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</si>
  <si>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</si>
  <si>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</si>
  <si>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</si>
  <si>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</si>
  <si>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</si>
  <si>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</si>
  <si>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</si>
  <si>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</si>
  <si>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</si>
  <si>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</si>
  <si>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</si>
  <si>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</si>
  <si>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</si>
  <si>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</si>
  <si>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</si>
  <si>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</si>
  <si>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</si>
  <si>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</si>
  <si>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</si>
  <si>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</si>
  <si>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</si>
  <si>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</si>
  <si>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</si>
  <si>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</si>
  <si>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</si>
  <si>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</si>
  <si>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</si>
  <si>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</si>
  <si>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</si>
  <si>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</si>
  <si>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</si>
  <si>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</si>
  <si>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</si>
  <si>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</si>
  <si>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</si>
  <si>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</si>
  <si>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</si>
  <si>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</si>
  <si>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</si>
  <si>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</si>
  <si>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</si>
  <si>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</si>
  <si>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</si>
  <si>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</si>
  <si>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</si>
  <si>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</si>
  <si>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</si>
  <si>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</si>
  <si>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</si>
  <si>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</si>
  <si>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</si>
  <si>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</si>
  <si>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</si>
  <si>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</si>
  <si>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</si>
  <si>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</si>
  <si>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</si>
  <si>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</si>
  <si>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</si>
  <si>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</si>
  <si>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</si>
  <si>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</si>
  <si>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</si>
  <si>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</si>
  <si>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</si>
  <si>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</si>
  <si>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</si>
  <si>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</si>
  <si>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</si>
  <si>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</si>
  <si>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</si>
  <si>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</si>
  <si>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</si>
  <si>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</si>
  <si>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</si>
  <si>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</si>
  <si>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</si>
  <si>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</si>
  <si>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</si>
  <si>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</si>
  <si>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</si>
  <si>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</si>
  <si>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</si>
  <si>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</si>
  <si>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</si>
  <si>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</si>
  <si>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</si>
  <si>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</si>
  <si>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</si>
  <si>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</si>
  <si>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</si>
  <si>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</si>
  <si>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</si>
  <si>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</si>
  <si>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</si>
  <si>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</si>
  <si>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</si>
  <si>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</si>
  <si>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</si>
  <si>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</si>
  <si>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</si>
  <si>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</si>
  <si>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</si>
  <si>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</si>
  <si>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</si>
  <si>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</si>
  <si>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</si>
  <si>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</si>
  <si>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</si>
  <si>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</si>
  <si>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</si>
  <si>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</si>
  <si>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</si>
  <si>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</si>
  <si>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</si>
  <si>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</si>
  <si>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</si>
  <si>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</si>
  <si>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</si>
  <si>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</si>
  <si>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</si>
  <si>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</si>
  <si>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</si>
  <si>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</si>
  <si>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</si>
  <si>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</si>
  <si>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</si>
  <si>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</si>
  <si>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</si>
  <si>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</si>
  <si>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</si>
  <si>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</si>
  <si>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</si>
  <si>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</si>
  <si>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</si>
  <si>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</si>
  <si>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</si>
  <si>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</si>
  <si>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</si>
  <si>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</si>
  <si>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</si>
  <si>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</si>
  <si>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</si>
  <si>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</si>
  <si>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</si>
  <si>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</si>
  <si>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</si>
  <si>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</si>
  <si>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</si>
  <si>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</si>
  <si>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</si>
  <si>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</si>
  <si>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</si>
  <si>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</si>
  <si>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</si>
  <si>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</si>
  <si>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</si>
  <si>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</si>
  <si>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</si>
  <si>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</si>
  <si>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</si>
  <si>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</si>
  <si>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</si>
  <si>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</si>
  <si>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</si>
  <si>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</si>
  <si>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</si>
  <si>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</si>
  <si>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</si>
  <si>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</si>
  <si>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</si>
  <si>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</si>
  <si>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</si>
  <si>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</si>
  <si>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</si>
  <si>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</si>
  <si>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</si>
  <si>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</si>
  <si>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</si>
  <si>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</si>
  <si>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</si>
  <si>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</si>
  <si>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</si>
  <si>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</si>
  <si>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</si>
  <si>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</si>
  <si>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</si>
  <si>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</si>
  <si>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</si>
  <si>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</si>
  <si>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</si>
  <si>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</si>
  <si>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</si>
  <si>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</si>
  <si>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</si>
  <si>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</si>
  <si>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</si>
  <si>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</si>
  <si>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</si>
  <si>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</si>
  <si>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</si>
  <si>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</si>
  <si>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</si>
  <si>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</si>
  <si>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</si>
  <si>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</si>
  <si>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</si>
  <si>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</si>
  <si>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</si>
  <si>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</si>
  <si>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</si>
  <si>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</si>
  <si>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</si>
  <si>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</si>
  <si>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</si>
  <si>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</si>
  <si>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</si>
  <si>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</si>
  <si>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</si>
  <si>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</si>
  <si>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</si>
  <si>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</si>
  <si>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</si>
  <si>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</si>
  <si>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</si>
  <si>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</si>
  <si>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</si>
  <si>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</si>
  <si>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</si>
  <si>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</si>
  <si>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</si>
  <si>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</si>
  <si>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</si>
  <si>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</si>
  <si>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</si>
  <si>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</si>
  <si>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</si>
  <si>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</si>
  <si>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</si>
  <si>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</si>
  <si>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</si>
  <si>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</si>
  <si>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</si>
  <si>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</si>
  <si>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</si>
  <si>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</si>
  <si>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</si>
  <si>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</si>
  <si>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</si>
  <si>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</si>
  <si>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</si>
  <si>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</si>
  <si>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</si>
  <si>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</si>
  <si>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</si>
  <si>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</si>
  <si>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</si>
  <si>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</si>
  <si>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</si>
  <si>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</si>
  <si>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</si>
  <si>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</si>
  <si>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</si>
  <si>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</si>
  <si>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</si>
  <si>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</si>
  <si>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</si>
  <si>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</si>
  <si>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</si>
  <si>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</si>
  <si>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</si>
  <si>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</si>
  <si>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</si>
  <si>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</si>
  <si>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</si>
  <si>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</si>
  <si>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</si>
  <si>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</si>
  <si>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</si>
  <si>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</si>
  <si>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</si>
  <si>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</si>
  <si>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</si>
  <si>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</si>
  <si>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</si>
  <si>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</si>
  <si>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</si>
  <si>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</si>
  <si>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</si>
  <si>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</si>
  <si>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</si>
  <si>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</si>
  <si>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</si>
  <si>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</si>
  <si>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</si>
  <si>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</si>
  <si>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</si>
  <si>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</si>
  <si>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</si>
  <si>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</si>
  <si>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</si>
  <si>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</si>
  <si>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</si>
  <si>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</si>
  <si>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</si>
  <si>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</si>
  <si>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</si>
  <si>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</si>
  <si>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</si>
  <si>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</si>
  <si>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</si>
  <si>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</si>
  <si>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</si>
  <si>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</si>
  <si>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</si>
  <si>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</si>
  <si>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</si>
  <si>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</si>
  <si>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</si>
  <si>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</si>
  <si>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</si>
  <si>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</si>
  <si>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</si>
  <si>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</si>
  <si>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</si>
  <si>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</si>
  <si>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</si>
  <si>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</si>
  <si>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</si>
  <si>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</si>
  <si>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</si>
  <si>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</si>
  <si>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</si>
  <si>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</si>
  <si>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</si>
  <si>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</si>
  <si>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</si>
  <si>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</si>
  <si>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</si>
  <si>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</si>
  <si>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</si>
  <si>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</si>
  <si>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</si>
  <si>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</si>
  <si>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</si>
  <si>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</si>
  <si>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</si>
  <si>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</si>
  <si>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</si>
  <si>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</si>
  <si>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</si>
  <si>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</si>
  <si>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</si>
  <si>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</si>
  <si>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</si>
  <si>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</si>
  <si>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</si>
  <si>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</si>
  <si>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</si>
  <si>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</si>
  <si>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</si>
  <si>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</si>
  <si>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</si>
  <si>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</si>
  <si>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</si>
  <si>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</si>
  <si>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</si>
  <si>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</si>
  <si>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</si>
  <si>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</si>
  <si>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</si>
  <si>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</si>
  <si>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</si>
  <si>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</si>
  <si>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</si>
  <si>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</si>
  <si>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</si>
  <si>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</si>
  <si>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</si>
  <si>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</si>
  <si>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</si>
  <si>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</si>
  <si>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</si>
  <si>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</si>
  <si>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</si>
  <si>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</si>
  <si>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</si>
  <si>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</si>
  <si>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</si>
  <si>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</si>
  <si>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</si>
  <si>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</si>
  <si>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</si>
  <si>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</si>
  <si>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</si>
  <si>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</si>
  <si>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</si>
  <si>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</si>
  <si>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</si>
  <si>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</si>
  <si>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</si>
  <si>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</si>
  <si>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</si>
  <si>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</si>
  <si>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</si>
  <si>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</si>
  <si>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</si>
  <si>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</si>
  <si>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</si>
  <si>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</si>
  <si>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</si>
  <si>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</si>
  <si>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</si>
  <si>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</si>
  <si>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</si>
  <si>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</si>
  <si>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</si>
  <si>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</si>
  <si>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</si>
  <si>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</si>
  <si>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</si>
  <si>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</si>
  <si>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</si>
  <si>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</si>
  <si>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</si>
  <si>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</si>
  <si>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</si>
  <si>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</si>
  <si>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</si>
  <si>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</si>
  <si>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</si>
  <si>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</si>
  <si>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</si>
  <si>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</si>
  <si>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</si>
  <si>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</si>
  <si>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</si>
  <si>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</si>
  <si>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</si>
  <si>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</si>
  <si>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</si>
  <si>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</si>
  <si>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</si>
  <si>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</si>
  <si>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</si>
  <si>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</si>
  <si>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</si>
  <si>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</si>
  <si>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</si>
  <si>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</si>
  <si>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</si>
  <si>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</si>
  <si>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</si>
  <si>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</si>
  <si>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</si>
  <si>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</si>
  <si>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</si>
  <si>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</si>
  <si>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</si>
  <si>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</si>
  <si>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</si>
  <si>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</si>
  <si>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</si>
  <si>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</si>
  <si>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</si>
  <si>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</si>
  <si>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</si>
  <si>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</si>
  <si>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</si>
  <si>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</si>
  <si>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</si>
  <si>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</si>
  <si>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</si>
  <si>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</si>
  <si>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</si>
  <si>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</si>
  <si>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</si>
  <si>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</si>
  <si>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</si>
  <si>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</si>
  <si>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</si>
  <si>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</si>
  <si>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</si>
  <si>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</si>
  <si>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</si>
  <si>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</si>
  <si>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</si>
  <si>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</si>
  <si>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</si>
  <si>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</si>
  <si>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</si>
  <si>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</si>
  <si>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</si>
  <si>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</si>
  <si>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</si>
  <si>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</si>
  <si>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</si>
  <si>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</si>
  <si>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</si>
  <si>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</si>
  <si>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</si>
  <si>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</si>
  <si>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</si>
  <si>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</si>
  <si>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</si>
  <si>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</si>
  <si>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</si>
  <si>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</si>
  <si>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</si>
  <si>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</si>
  <si>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</si>
  <si>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</si>
  <si>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</si>
  <si>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</si>
  <si>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</si>
  <si>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</si>
  <si>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</si>
  <si>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</si>
  <si>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</si>
  <si>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</si>
  <si>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</si>
  <si>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</si>
  <si>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</si>
  <si>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</si>
  <si>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</si>
  <si>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</si>
  <si>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</si>
  <si>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</si>
  <si>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</si>
  <si>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</si>
  <si>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</si>
  <si>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</si>
  <si>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</si>
  <si>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</si>
  <si>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</si>
  <si>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</si>
  <si>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</si>
  <si>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</si>
  <si>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</si>
  <si>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</si>
  <si>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</si>
  <si>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</si>
  <si>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</si>
  <si>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</si>
  <si>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</si>
  <si>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</si>
  <si>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</si>
  <si>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</si>
  <si>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</si>
  <si>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</si>
  <si>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</si>
  <si>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</si>
  <si>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</si>
  <si>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</si>
  <si>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</si>
  <si>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</si>
  <si>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</si>
  <si>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</si>
  <si>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</si>
  <si>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</si>
  <si>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</si>
  <si>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</si>
  <si>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</si>
  <si>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</si>
  <si>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</si>
  <si>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</si>
  <si>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</si>
  <si>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</si>
  <si>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</si>
  <si>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</si>
  <si>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</si>
  <si>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</si>
  <si>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</si>
  <si>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</si>
  <si>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</si>
  <si>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</si>
  <si>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</si>
  <si>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</si>
  <si>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</si>
  <si>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</si>
  <si>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</si>
  <si>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</si>
  <si>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</si>
  <si>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</si>
  <si>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</si>
  <si>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</si>
  <si>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</si>
  <si>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</si>
  <si>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</si>
  <si>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</si>
  <si>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</si>
  <si>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</si>
  <si>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</si>
  <si>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</si>
  <si>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</si>
  <si>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</si>
  <si>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</si>
  <si>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</si>
  <si>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</si>
  <si>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</si>
  <si>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</si>
  <si>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</si>
  <si>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</si>
  <si>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</si>
  <si>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</si>
  <si>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</si>
  <si>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</si>
  <si>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</si>
  <si>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</si>
  <si>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</si>
  <si>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</si>
  <si>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</si>
  <si>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</si>
  <si>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</si>
  <si>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</si>
  <si>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</si>
  <si>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</si>
  <si>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</si>
  <si>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</si>
  <si>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</si>
  <si>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</si>
  <si>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</si>
  <si>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</si>
  <si>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</si>
  <si>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</si>
  <si>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</si>
  <si>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</si>
  <si>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</si>
  <si>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</si>
  <si>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</si>
  <si>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</si>
  <si>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</si>
  <si>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</si>
  <si>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</si>
  <si>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</si>
  <si>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</si>
  <si>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</si>
  <si>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</si>
  <si>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</si>
  <si>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</si>
  <si>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</si>
  <si>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</si>
  <si>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</si>
  <si>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</si>
  <si>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</si>
  <si>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</si>
  <si>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</si>
  <si>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</si>
  <si>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</si>
  <si>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</si>
  <si>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</si>
  <si>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</si>
  <si>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</si>
  <si>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</si>
  <si>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</si>
  <si>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</si>
  <si>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</si>
  <si>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</si>
  <si>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</si>
  <si>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</si>
  <si>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</si>
  <si>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</si>
  <si>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</si>
  <si>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</si>
  <si>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</si>
  <si>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</si>
  <si>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</si>
  <si>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</si>
  <si>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</si>
  <si>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</si>
  <si>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</si>
  <si>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</si>
  <si>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</si>
  <si>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</si>
  <si>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</si>
  <si>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</si>
  <si>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</si>
  <si>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</si>
  <si>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</si>
  <si>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</si>
  <si>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</si>
  <si>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</si>
  <si>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</si>
  <si>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</si>
  <si>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</si>
  <si>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</si>
  <si>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</si>
  <si>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</si>
  <si>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</si>
  <si>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</si>
  <si>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</si>
  <si>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</si>
  <si>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</si>
  <si>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</si>
  <si>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</si>
  <si>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</si>
  <si>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</si>
  <si>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</si>
  <si>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</si>
  <si>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</si>
  <si>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</si>
  <si>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</si>
  <si>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</si>
  <si>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</si>
  <si>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</si>
  <si>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</si>
  <si>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</si>
  <si>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</si>
  <si>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</si>
  <si>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</si>
  <si>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</si>
  <si>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</si>
  <si>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</si>
  <si>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</si>
  <si>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</si>
  <si>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</si>
  <si>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</si>
  <si>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</si>
  <si>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</si>
  <si>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</si>
  <si>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</si>
  <si>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</si>
  <si>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</si>
  <si>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</si>
  <si>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</si>
  <si>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</si>
  <si>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</si>
  <si>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</si>
  <si>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</si>
  <si>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</si>
  <si>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</si>
  <si>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</si>
  <si>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</si>
  <si>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</si>
  <si>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</si>
  <si>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</si>
  <si>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</si>
  <si>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</si>
  <si>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</si>
  <si>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</si>
  <si>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</si>
  <si>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</si>
  <si>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</si>
  <si>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</si>
  <si>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</si>
  <si>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</si>
  <si>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</si>
  <si>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</si>
  <si>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</si>
  <si>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</si>
  <si>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</si>
  <si>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</si>
  <si>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</si>
  <si>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</si>
  <si>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</si>
  <si>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</si>
  <si>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</si>
  <si>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</si>
  <si>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</si>
  <si>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</si>
  <si>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</si>
  <si>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</si>
  <si>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</si>
  <si>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</si>
  <si>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</si>
  <si>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</si>
  <si>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</si>
  <si>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</si>
  <si>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</si>
  <si>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</si>
  <si>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</si>
  <si>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</si>
  <si>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</si>
  <si>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</si>
  <si>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</si>
  <si>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</si>
  <si>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</si>
  <si>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</si>
  <si>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</si>
  <si>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</si>
  <si>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</si>
  <si>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</si>
  <si>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</si>
  <si>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</si>
  <si>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</si>
  <si>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</si>
  <si>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</si>
  <si>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</si>
  <si>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</si>
  <si>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</si>
  <si>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</si>
  <si>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</si>
  <si>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</si>
  <si>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</si>
  <si>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</si>
  <si>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</si>
  <si>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</si>
  <si>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</si>
  <si>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</si>
  <si>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</si>
  <si>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</si>
  <si>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</si>
  <si>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</si>
  <si>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</si>
  <si>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</si>
  <si>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</si>
  <si>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</si>
  <si>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</si>
  <si>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</si>
  <si>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</si>
  <si>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</si>
  <si>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</si>
  <si>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</si>
  <si>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</si>
  <si>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</si>
  <si>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</si>
  <si>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</si>
  <si>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</si>
  <si>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</si>
  <si>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</si>
  <si>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</si>
  <si>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</si>
  <si>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</si>
  <si>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</si>
  <si>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</si>
  <si>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</si>
  <si>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</si>
  <si>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</si>
  <si>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</si>
  <si>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</si>
  <si>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</si>
  <si>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</si>
  <si>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</si>
  <si>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</si>
  <si>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</si>
  <si>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</si>
  <si>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</si>
  <si>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</si>
  <si>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</si>
  <si>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</si>
  <si>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</si>
  <si>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</si>
  <si>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</si>
  <si>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</si>
  <si>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</si>
  <si>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</si>
  <si>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</si>
  <si>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</si>
  <si>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</si>
  <si>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</si>
  <si>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</si>
  <si>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</si>
  <si>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</si>
  <si>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</si>
  <si>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</si>
  <si>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</si>
  <si>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</si>
  <si>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</si>
  <si>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</si>
  <si>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</si>
  <si>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</si>
  <si>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</si>
  <si>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</si>
  <si>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</si>
  <si>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</si>
  <si>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</si>
  <si>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</si>
  <si>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</si>
  <si>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</si>
  <si>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</si>
  <si>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</si>
  <si>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</si>
  <si>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</si>
  <si>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</si>
  <si>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</si>
  <si>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</si>
  <si>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</si>
  <si>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</si>
  <si>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</si>
  <si>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</si>
  <si>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</si>
  <si>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</si>
  <si>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</si>
  <si>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</si>
  <si>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</si>
  <si>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</si>
  <si>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</si>
  <si>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</si>
  <si>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</si>
  <si>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</si>
  <si>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</si>
  <si>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</si>
  <si>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</si>
  <si>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</si>
  <si>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</si>
  <si>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</si>
  <si>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</si>
  <si>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</si>
  <si>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</si>
  <si>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</si>
  <si>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</si>
  <si>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</si>
  <si>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</si>
  <si>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</si>
  <si>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</si>
  <si>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</si>
  <si>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</si>
  <si>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</si>
  <si>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</si>
  <si>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</si>
  <si>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</si>
  <si>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</si>
  <si>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</si>
  <si>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</si>
  <si>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</si>
  <si>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</si>
  <si>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</si>
  <si>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</si>
  <si>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</si>
  <si>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</si>
  <si>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</si>
  <si>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</si>
  <si>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</si>
  <si>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</si>
  <si>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</si>
  <si>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</si>
  <si>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</si>
  <si>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</si>
  <si>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</si>
  <si>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</si>
  <si>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</si>
  <si>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</si>
  <si>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</si>
  <si>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</si>
  <si>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</si>
  <si>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</si>
  <si>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</si>
  <si>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</si>
  <si>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</si>
  <si>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</si>
  <si>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</si>
  <si>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</si>
  <si>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</si>
  <si>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</si>
  <si>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</si>
  <si>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</si>
  <si>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</si>
  <si>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</si>
  <si>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</si>
  <si>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</si>
  <si>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</si>
  <si>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</si>
  <si>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</si>
  <si>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</si>
  <si>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</si>
  <si>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</si>
  <si>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</si>
  <si>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</si>
  <si>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</si>
  <si>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</si>
  <si>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</si>
  <si>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</si>
  <si>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</si>
  <si>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</si>
  <si>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</si>
  <si>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</si>
  <si>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</si>
  <si>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</si>
  <si>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</si>
  <si>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</si>
  <si>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</si>
  <si>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</si>
  <si>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</si>
  <si>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</si>
  <si>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</si>
  <si>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</si>
  <si>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</si>
  <si>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</si>
  <si>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</si>
  <si>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</si>
  <si>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</si>
  <si>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</si>
  <si>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</si>
  <si>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</si>
  <si>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</si>
  <si>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</si>
  <si>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</si>
  <si>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</si>
  <si>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</si>
  <si>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</si>
  <si>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</si>
  <si>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</si>
  <si>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</si>
  <si>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</si>
  <si>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</si>
  <si>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</si>
  <si>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</si>
  <si>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</si>
  <si>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</si>
  <si>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</si>
  <si>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</si>
  <si>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</si>
  <si>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</si>
  <si>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</si>
  <si>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</si>
  <si>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</si>
  <si>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</si>
  <si>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</si>
  <si>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</si>
  <si>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</si>
  <si>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</si>
  <si>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</si>
  <si>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</si>
  <si>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</si>
  <si>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</si>
  <si>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</si>
  <si>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</si>
  <si>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</si>
  <si>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</si>
  <si>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</si>
  <si>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</si>
  <si>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</si>
  <si>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</si>
  <si>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</si>
  <si>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</si>
  <si>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</si>
  <si>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</si>
  <si>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</si>
  <si>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</si>
  <si>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</si>
  <si>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</si>
  <si>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</si>
  <si>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</si>
  <si>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</si>
  <si>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</si>
  <si>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</si>
  <si>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</si>
  <si>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</si>
  <si>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</si>
  <si>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</si>
  <si>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</si>
  <si>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</si>
  <si>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</si>
  <si>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</si>
  <si>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</si>
  <si>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</si>
  <si>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</si>
  <si>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</si>
  <si>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</si>
  <si>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</si>
  <si>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</si>
  <si>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</si>
  <si>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</si>
  <si>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</si>
  <si>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</si>
  <si>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</si>
  <si>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</si>
  <si>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</si>
  <si>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</si>
  <si>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</si>
  <si>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</si>
  <si>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</si>
  <si>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</si>
  <si>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</si>
  <si>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</si>
  <si>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</si>
  <si>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</si>
  <si>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</si>
  <si>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</si>
  <si>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</si>
  <si>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</si>
  <si>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</si>
  <si>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</si>
  <si>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</si>
  <si>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</si>
  <si>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</si>
  <si>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</si>
  <si>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</si>
  <si>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</si>
  <si>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</si>
  <si>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</si>
  <si>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</si>
  <si>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</si>
  <si>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</si>
  <si>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</si>
  <si>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</si>
  <si>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</si>
  <si>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</si>
  <si>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</si>
  <si>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</si>
  <si>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</si>
  <si>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</si>
  <si>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</si>
  <si>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</si>
  <si>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</si>
  <si>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</si>
  <si>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</si>
  <si>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</si>
  <si>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</si>
  <si>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</si>
  <si>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</si>
  <si>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</si>
  <si>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</si>
  <si>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</si>
  <si>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</si>
  <si>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</si>
  <si>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</si>
  <si>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</si>
  <si>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</si>
  <si>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</si>
  <si>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</si>
  <si>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</si>
  <si>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</si>
  <si>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</si>
  <si>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</si>
  <si>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</si>
  <si>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</si>
  <si>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</si>
  <si>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</si>
  <si>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</si>
  <si>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</si>
  <si>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</si>
  <si>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</si>
  <si>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</si>
  <si>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</si>
  <si>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</si>
  <si>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</si>
  <si>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</si>
  <si>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</si>
  <si>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</si>
  <si>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</si>
  <si>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</si>
  <si>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</si>
  <si>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</si>
  <si>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</si>
  <si>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</si>
  <si>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</si>
  <si>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</si>
  <si>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</si>
  <si>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</si>
  <si>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</si>
  <si>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</si>
  <si>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</si>
  <si>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</si>
  <si>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</si>
  <si>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</si>
  <si>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</si>
  <si>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</si>
  <si>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</si>
  <si>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</si>
  <si>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</si>
  <si>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</si>
  <si>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</si>
  <si>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</si>
  <si>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</si>
  <si>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</si>
  <si>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</si>
  <si>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</si>
  <si>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</si>
  <si>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</si>
  <si>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</si>
  <si>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</si>
  <si>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</si>
  <si>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</si>
  <si>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</si>
  <si>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</si>
  <si>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</si>
  <si>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</si>
  <si>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</si>
  <si>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</si>
  <si>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</si>
  <si>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</si>
  <si>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</si>
  <si>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</si>
  <si>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</si>
  <si>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</si>
  <si>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</si>
  <si>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</si>
  <si>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</si>
  <si>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</si>
  <si>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</si>
  <si>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</si>
  <si>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</si>
  <si>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</si>
  <si>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</si>
  <si>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</si>
  <si>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</si>
  <si>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</si>
  <si>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</si>
  <si>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</si>
  <si>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</si>
  <si>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</si>
  <si>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</si>
  <si>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</si>
  <si>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</si>
  <si>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</si>
  <si>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</si>
  <si>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</si>
  <si>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</si>
  <si>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</si>
  <si>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</si>
  <si>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</si>
  <si>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</si>
  <si>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</si>
  <si>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</si>
  <si>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</si>
  <si>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</si>
  <si>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</si>
  <si>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</si>
  <si>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</si>
  <si>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</si>
  <si>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</si>
  <si>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</si>
  <si>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</si>
  <si>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</si>
  <si>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</si>
  <si>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</si>
  <si>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</si>
  <si>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</si>
  <si>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</si>
  <si>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</si>
  <si>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</si>
  <si>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</si>
  <si>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</si>
  <si>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</si>
  <si>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</si>
  <si>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</si>
  <si>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</si>
  <si>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</si>
  <si>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</si>
  <si>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</si>
  <si>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</si>
  <si>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</si>
  <si>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</si>
  <si>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</si>
  <si>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</si>
  <si>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</si>
  <si>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</si>
  <si>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</si>
  <si>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</si>
  <si>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</si>
  <si>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</si>
  <si>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</si>
  <si>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</si>
  <si>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</si>
  <si>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</si>
  <si>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</si>
  <si>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</si>
  <si>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</si>
  <si>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</si>
  <si>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</si>
  <si>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</si>
  <si>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</si>
  <si>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</si>
  <si>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</si>
  <si>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</si>
  <si>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</si>
  <si>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</si>
  <si>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</si>
  <si>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</si>
  <si>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</si>
  <si>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</si>
  <si>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</si>
  <si>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</si>
  <si>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</si>
  <si>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</si>
  <si>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</si>
  <si>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</si>
  <si>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</si>
  <si>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</si>
  <si>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</si>
  <si>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</si>
  <si>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</si>
  <si>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</si>
  <si>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</si>
  <si>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</si>
  <si>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</si>
  <si>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</si>
  <si>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</si>
  <si>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</si>
  <si>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</si>
  <si>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</si>
  <si>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</si>
  <si>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</si>
  <si>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</si>
  <si>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</si>
  <si>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</si>
  <si>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</si>
  <si>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</si>
  <si>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</si>
  <si>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</si>
  <si>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</si>
  <si>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</si>
  <si>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</si>
  <si>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</si>
  <si>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</si>
  <si>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</si>
  <si>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</si>
  <si>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</si>
  <si>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</si>
  <si>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</si>
  <si>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</si>
  <si>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</si>
  <si>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</si>
  <si>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</si>
  <si>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</si>
  <si>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</si>
  <si>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</si>
  <si>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</si>
  <si>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</si>
  <si>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</si>
  <si>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</si>
  <si>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</si>
  <si>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</si>
  <si>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</si>
  <si>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</si>
  <si>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</si>
  <si>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</si>
  <si>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</si>
  <si>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</si>
  <si>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</si>
  <si>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</si>
  <si>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</si>
  <si>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</si>
  <si>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</si>
  <si>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</si>
  <si>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</si>
  <si>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</si>
  <si>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</si>
  <si>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</si>
  <si>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</si>
  <si>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</si>
  <si>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</si>
  <si>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</si>
  <si>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</si>
  <si>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</si>
  <si>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</si>
  <si>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</si>
  <si>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</si>
  <si>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</si>
  <si>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</si>
  <si>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</si>
  <si>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</si>
  <si>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</si>
  <si>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</si>
  <si>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</si>
  <si>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</si>
  <si>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</si>
  <si>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</si>
  <si>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</si>
  <si>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</si>
  <si>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</si>
  <si>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</si>
  <si>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</si>
  <si>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</si>
  <si>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</si>
  <si>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</si>
  <si>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</si>
  <si>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</si>
  <si>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</si>
  <si>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</si>
  <si>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</si>
  <si>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</si>
  <si>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</si>
  <si>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</si>
  <si>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</si>
  <si>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</si>
  <si>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</si>
  <si>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</si>
  <si>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</si>
  <si>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</si>
  <si>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</si>
  <si>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</si>
  <si>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</si>
  <si>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</si>
  <si>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</si>
  <si>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</si>
  <si>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</si>
  <si>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</si>
  <si>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</si>
  <si>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</si>
  <si>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</si>
  <si>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</si>
  <si>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</si>
  <si>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</si>
  <si>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</si>
  <si>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</si>
  <si>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</si>
  <si>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</si>
  <si>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</si>
  <si>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</si>
  <si>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</si>
  <si>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</si>
  <si>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</si>
  <si>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</si>
  <si>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</si>
  <si>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</si>
  <si>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</si>
  <si>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</si>
  <si>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</si>
  <si>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</si>
  <si>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</si>
  <si>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</si>
  <si>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</si>
  <si>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</si>
  <si>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</si>
  <si>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</si>
  <si>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</si>
  <si>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</si>
  <si>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</si>
  <si>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</si>
  <si>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</si>
  <si>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</si>
  <si>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</si>
  <si>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</si>
  <si>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</si>
  <si>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</si>
  <si>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</si>
  <si>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</si>
  <si>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</si>
  <si>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</si>
  <si>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</si>
  <si>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</si>
  <si>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</si>
  <si>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</si>
  <si>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</si>
  <si>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</si>
  <si>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</si>
  <si>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</si>
  <si>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</si>
  <si>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</si>
  <si>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</si>
  <si>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</si>
  <si>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</si>
  <si>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</si>
  <si>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</si>
  <si>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</si>
  <si>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</si>
  <si>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</si>
  <si>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</si>
  <si>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</si>
  <si>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</si>
  <si>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</si>
  <si>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</si>
  <si>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</si>
  <si>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</si>
  <si>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</si>
  <si>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</si>
  <si>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</si>
  <si>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</si>
  <si>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</si>
  <si>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</si>
  <si>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</si>
  <si>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</si>
  <si>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</si>
  <si>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</si>
  <si>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</si>
  <si>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</si>
  <si>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</si>
  <si>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</si>
  <si>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</si>
  <si>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</si>
  <si>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</si>
  <si>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</si>
  <si>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</si>
  <si>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</si>
  <si>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</si>
  <si>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</si>
  <si>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</si>
  <si>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</si>
  <si>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</si>
  <si>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</si>
  <si>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</si>
  <si>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</si>
  <si>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</si>
  <si>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</si>
  <si>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</si>
  <si>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</si>
  <si>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</si>
  <si>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</si>
  <si>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</si>
  <si>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</si>
  <si>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</si>
  <si>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</si>
  <si>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</si>
  <si>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</si>
  <si>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</si>
  <si>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</si>
  <si>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</si>
  <si>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</si>
  <si>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</si>
  <si>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</si>
  <si>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</si>
  <si>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</si>
  <si>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</si>
  <si>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</si>
  <si>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</si>
  <si>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</si>
  <si>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</si>
  <si>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</si>
  <si>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</si>
  <si>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</si>
  <si>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</si>
  <si>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</si>
  <si>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</si>
  <si>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</si>
  <si>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</si>
  <si>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</si>
  <si>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</si>
  <si>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</si>
  <si>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</si>
  <si>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</si>
  <si>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</si>
  <si>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</si>
  <si>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</si>
  <si>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</si>
  <si>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</si>
  <si>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</si>
  <si>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</si>
  <si>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</si>
  <si>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</si>
  <si>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</si>
  <si>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</si>
  <si>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</si>
  <si>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</si>
  <si>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</si>
  <si>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</si>
  <si>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</si>
  <si>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</si>
  <si>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</si>
  <si>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</si>
  <si>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</si>
  <si>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</si>
  <si>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</si>
  <si>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</si>
  <si>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</si>
  <si>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</si>
  <si>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</si>
  <si>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</si>
  <si>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</si>
  <si>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</si>
  <si>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</si>
  <si>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</si>
  <si>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</si>
  <si>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</si>
  <si>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</si>
  <si>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</si>
  <si>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</si>
  <si>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</si>
  <si>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</si>
  <si>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</si>
  <si>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</si>
  <si>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</si>
  <si>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</si>
  <si>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</si>
  <si>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</si>
  <si>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</si>
  <si>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</si>
  <si>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</si>
  <si>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</si>
  <si>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</si>
  <si>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</si>
  <si>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</si>
  <si>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</si>
  <si>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</si>
  <si>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</si>
  <si>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</si>
  <si>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</si>
  <si>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</si>
  <si>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</si>
  <si>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</si>
  <si>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</si>
  <si>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</si>
  <si>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</si>
  <si>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</si>
  <si>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</si>
  <si>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</si>
  <si>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</si>
  <si>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</si>
  <si>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</si>
  <si>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</si>
  <si>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</si>
  <si>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</si>
  <si>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</si>
  <si>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</si>
  <si>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</si>
  <si>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</si>
  <si>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</si>
  <si>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</si>
  <si>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</si>
  <si>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</si>
  <si>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</si>
  <si>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</si>
  <si>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</si>
  <si>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</si>
  <si>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</si>
  <si>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</si>
  <si>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</si>
  <si>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</si>
  <si>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</si>
  <si>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</si>
  <si>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</si>
  <si>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</si>
  <si>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</si>
  <si>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</si>
  <si>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</si>
  <si>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</si>
  <si>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</si>
  <si>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</si>
  <si>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</si>
  <si>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</si>
  <si>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</si>
  <si>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</si>
  <si>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</si>
  <si>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</si>
  <si>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</si>
  <si>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</si>
  <si>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</si>
  <si>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</si>
  <si>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</si>
  <si>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</si>
  <si>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</si>
  <si>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</si>
  <si>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</si>
  <si>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</si>
  <si>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</si>
  <si>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</si>
  <si>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</si>
  <si>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</si>
  <si>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</si>
  <si>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</si>
  <si>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</si>
  <si>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</si>
  <si>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</si>
  <si>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</si>
  <si>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</si>
  <si>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</si>
  <si>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</si>
  <si>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</si>
  <si>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</si>
  <si>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</si>
  <si>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</si>
  <si>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</si>
  <si>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</si>
  <si>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</si>
  <si>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</si>
  <si>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</si>
  <si>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</si>
  <si>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</si>
  <si>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</si>
  <si>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</si>
  <si>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</si>
  <si>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</si>
  <si>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</si>
  <si>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</si>
  <si>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</si>
  <si>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</si>
  <si>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</si>
  <si>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</si>
  <si>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</si>
  <si>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</si>
  <si>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</si>
  <si>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</si>
  <si>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</si>
  <si>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</si>
  <si>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</si>
  <si>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</si>
  <si>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</si>
  <si>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</si>
  <si>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</si>
  <si>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</si>
  <si>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</si>
  <si>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</si>
  <si>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</si>
  <si>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</si>
  <si>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</si>
  <si>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</si>
  <si>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</si>
  <si>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</si>
  <si>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</si>
  <si>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</si>
  <si>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</si>
  <si>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</si>
  <si>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</si>
  <si>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</si>
  <si>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</si>
  <si>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</si>
  <si>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</si>
  <si>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</si>
  <si>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</si>
  <si>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</si>
  <si>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</si>
  <si>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</si>
  <si>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</si>
  <si>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</si>
  <si>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</si>
  <si>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</si>
  <si>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</si>
  <si>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</si>
  <si>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</si>
  <si>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</si>
  <si>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</si>
  <si>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</si>
  <si>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</si>
  <si>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</si>
  <si>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</si>
  <si>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</si>
  <si>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</si>
  <si>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</si>
  <si>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</si>
  <si>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</si>
  <si>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</si>
  <si>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</si>
  <si>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</si>
  <si>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</si>
  <si>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</si>
  <si>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</si>
  <si>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</si>
  <si>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</si>
  <si>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</si>
  <si>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</si>
  <si>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</si>
  <si>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</si>
  <si>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</si>
  <si>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</si>
  <si>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</si>
  <si>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</si>
  <si>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</si>
  <si>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</si>
  <si>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</si>
  <si>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</si>
  <si>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</si>
  <si>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</si>
  <si>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</si>
  <si>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</si>
  <si>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</si>
  <si>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</si>
  <si>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</si>
  <si>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</si>
  <si>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</si>
  <si>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</si>
  <si>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</si>
  <si>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</si>
  <si>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</si>
  <si>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</si>
  <si>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</si>
  <si>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</si>
  <si>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</si>
  <si>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</si>
  <si>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</si>
  <si>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</si>
  <si>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</si>
  <si>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</si>
  <si>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</si>
  <si>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</si>
  <si>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</si>
  <si>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</si>
  <si>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</si>
  <si>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</si>
  <si>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</si>
  <si>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</si>
  <si>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</si>
  <si>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</si>
  <si>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</si>
  <si>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</si>
  <si>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</si>
  <si>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</si>
  <si>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</si>
  <si>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</si>
  <si>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</si>
  <si>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</si>
  <si>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</si>
  <si>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</si>
  <si>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</si>
  <si>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</si>
  <si>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</si>
  <si>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</si>
  <si>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</si>
  <si>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</si>
  <si>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</si>
  <si>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</si>
  <si>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</si>
  <si>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</si>
  <si>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</si>
  <si>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</si>
  <si>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</si>
  <si>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</si>
  <si>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</si>
  <si>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</si>
  <si>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</si>
  <si>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</si>
  <si>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</si>
  <si>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</si>
  <si>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</si>
  <si>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</si>
  <si>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</si>
  <si>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</si>
  <si>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</si>
  <si>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</si>
  <si>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</si>
  <si>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</si>
  <si>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</si>
  <si>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</si>
  <si>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</si>
  <si>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</si>
  <si>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</si>
  <si>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</si>
  <si>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</si>
  <si>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</si>
  <si>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</si>
  <si>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</si>
  <si>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</si>
  <si>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</si>
  <si>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</si>
  <si>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</si>
  <si>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</si>
  <si>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</si>
  <si>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</si>
  <si>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</si>
  <si>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</si>
  <si>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</si>
  <si>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</si>
  <si>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</si>
  <si>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</si>
  <si>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</si>
  <si>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</si>
  <si>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</si>
  <si>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</si>
  <si>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</si>
  <si>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</si>
  <si>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</si>
  <si>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</si>
  <si>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</si>
  <si>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</si>
  <si>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</si>
  <si>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</si>
  <si>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</si>
  <si>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</si>
  <si>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</si>
  <si>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</si>
  <si>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</si>
  <si>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</si>
  <si>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</si>
  <si>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</si>
  <si>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</si>
  <si>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</si>
  <si>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</si>
  <si>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</si>
  <si>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</si>
  <si>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</si>
  <si>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</si>
  <si>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</si>
  <si>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</si>
  <si>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</si>
  <si>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</si>
  <si>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</si>
  <si>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</si>
  <si>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</si>
  <si>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</si>
  <si>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</si>
  <si>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</si>
  <si>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</si>
  <si>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</si>
  <si>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</si>
  <si>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</si>
  <si>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</si>
  <si>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</si>
  <si>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</si>
  <si>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</si>
  <si>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</si>
  <si>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</si>
  <si>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</si>
  <si>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</si>
  <si>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</si>
  <si>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</si>
  <si>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</si>
  <si>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</si>
  <si>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</si>
  <si>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</si>
  <si>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</si>
  <si>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</si>
  <si>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</si>
  <si>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</si>
  <si>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</si>
  <si>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</si>
  <si>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</si>
  <si>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</si>
  <si>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</si>
  <si>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</si>
  <si>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</si>
  <si>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</si>
  <si>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</si>
  <si>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</si>
  <si>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</si>
  <si>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</si>
  <si>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</si>
  <si>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</si>
  <si>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</si>
  <si>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</si>
  <si>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</si>
  <si>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</si>
  <si>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</si>
  <si>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</si>
  <si>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</si>
  <si>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</si>
  <si>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</si>
  <si>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</si>
  <si>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</si>
  <si>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</si>
  <si>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</si>
  <si>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</si>
  <si>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</si>
  <si>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</si>
  <si>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</si>
  <si>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</si>
  <si>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</si>
  <si>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</si>
  <si>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</si>
  <si>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</si>
  <si>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</si>
  <si>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</si>
  <si>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</si>
  <si>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</si>
  <si>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</si>
  <si>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</si>
  <si>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</si>
  <si>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</si>
  <si>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</si>
  <si>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</si>
  <si>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</si>
  <si>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</si>
  <si>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</si>
  <si>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</si>
  <si>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</si>
  <si>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</si>
  <si>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</si>
  <si>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</si>
  <si>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</si>
  <si>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</si>
  <si>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</si>
  <si>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</si>
  <si>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</si>
  <si>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</si>
  <si>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</si>
  <si>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</si>
  <si>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</si>
  <si>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</si>
  <si>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</si>
  <si>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</si>
  <si>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</si>
  <si>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</si>
  <si>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</si>
  <si>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</si>
  <si>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</si>
  <si>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</si>
  <si>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</si>
  <si>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</si>
  <si>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</si>
  <si>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</si>
  <si>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</si>
  <si>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</si>
  <si>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</si>
  <si>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</si>
  <si>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</si>
  <si>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</si>
  <si>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</si>
  <si>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</si>
  <si>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</si>
  <si>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</si>
  <si>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</si>
  <si>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</si>
  <si>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</si>
  <si>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</si>
  <si>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</si>
  <si>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</si>
  <si>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</si>
  <si>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</si>
  <si>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</si>
  <si>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</si>
  <si>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</si>
  <si>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</si>
  <si>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</si>
  <si>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</si>
  <si>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</si>
  <si>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</si>
  <si>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</si>
  <si>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</si>
  <si>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</si>
  <si>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</si>
  <si>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</si>
  <si>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</si>
  <si>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</si>
  <si>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</si>
  <si>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</si>
  <si>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</si>
  <si>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</si>
  <si>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</si>
  <si>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</si>
  <si>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</si>
  <si>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</si>
  <si>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</si>
  <si>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</si>
  <si>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</si>
  <si>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</si>
  <si>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</si>
  <si>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</si>
  <si>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</si>
  <si>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</si>
  <si>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</si>
  <si>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</si>
  <si>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</si>
  <si>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</si>
  <si>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</si>
  <si>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</si>
  <si>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</si>
  <si>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</si>
  <si>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</si>
  <si>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</si>
  <si>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</si>
  <si>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</si>
  <si>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</si>
  <si>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</si>
  <si>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</si>
  <si>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</si>
  <si>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</si>
  <si>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</si>
  <si>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</si>
  <si>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</si>
  <si>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</si>
  <si>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</si>
  <si>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</si>
  <si>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</si>
  <si>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</si>
  <si>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</si>
  <si>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</si>
  <si>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</si>
  <si>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</si>
  <si>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</si>
  <si>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</si>
  <si>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</si>
  <si>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</si>
  <si>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</si>
  <si>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</si>
  <si>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</si>
  <si>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</si>
  <si>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</si>
  <si>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</si>
  <si>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</si>
  <si>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</si>
  <si>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</si>
  <si>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</si>
  <si>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</si>
  <si>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</si>
  <si>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</si>
  <si>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</si>
  <si>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</si>
  <si>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</si>
  <si>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</si>
  <si>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</si>
  <si>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</si>
  <si>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</si>
  <si>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</si>
  <si>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</si>
  <si>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</si>
  <si>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</si>
  <si>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</si>
  <si>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</si>
  <si>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</si>
  <si>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</si>
  <si>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</si>
  <si>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</si>
  <si>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</si>
  <si>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</si>
  <si>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</si>
  <si>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</si>
  <si>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</si>
  <si>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</si>
  <si>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</si>
  <si>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</si>
  <si>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</si>
  <si>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</si>
  <si>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</si>
  <si>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</si>
  <si>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</si>
  <si>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</si>
  <si>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</si>
  <si>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</si>
  <si>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</si>
  <si>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</si>
  <si>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</si>
  <si>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</si>
  <si>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</si>
  <si>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</si>
  <si>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</si>
  <si>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</si>
  <si>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</si>
  <si>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</si>
  <si>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</si>
  <si>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</si>
  <si>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</si>
  <si>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</si>
  <si>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</si>
  <si>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</si>
  <si>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</si>
  <si>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</si>
  <si>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</si>
  <si>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</si>
  <si>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</si>
  <si>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</si>
  <si>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</si>
  <si>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</si>
  <si>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</si>
  <si>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</si>
  <si>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</si>
  <si>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</si>
  <si>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</si>
  <si>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</si>
  <si>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</si>
  <si>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</si>
  <si>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</si>
  <si>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</si>
  <si>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</si>
  <si>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</si>
  <si>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</si>
  <si>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</si>
  <si>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</si>
  <si>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</si>
  <si>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</si>
  <si>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</si>
  <si>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</si>
  <si>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</si>
  <si>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</si>
  <si>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</si>
  <si>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</si>
  <si>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</si>
  <si>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</si>
  <si>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</si>
  <si>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</si>
  <si>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</si>
  <si>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</si>
  <si>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</si>
  <si>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</si>
  <si>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</si>
  <si>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</si>
  <si>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</si>
  <si>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</si>
  <si>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</si>
  <si>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</si>
  <si>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</si>
  <si>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</si>
  <si>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</si>
  <si>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</si>
  <si>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</si>
  <si>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</si>
  <si>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</si>
  <si>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</si>
  <si>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</si>
  <si>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</si>
  <si>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</si>
  <si>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</si>
  <si>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</si>
  <si>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</si>
  <si>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</si>
  <si>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</si>
  <si>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</si>
  <si>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</si>
  <si>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</si>
  <si>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</si>
  <si>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</si>
  <si>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</si>
  <si>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</si>
  <si>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</si>
  <si>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</si>
  <si>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</si>
  <si>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</si>
  <si>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</si>
  <si>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</si>
  <si>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</si>
  <si>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</si>
  <si>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</si>
  <si>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</si>
  <si>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</si>
  <si>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</si>
  <si>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</si>
  <si>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</si>
  <si>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</si>
  <si>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</si>
  <si>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</si>
  <si>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</si>
  <si>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</si>
  <si>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</si>
  <si>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</si>
  <si>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</si>
  <si>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</si>
  <si>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</si>
  <si>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</si>
  <si>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</si>
  <si>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</si>
  <si>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</si>
  <si>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</si>
  <si>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</si>
  <si>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</si>
  <si>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</si>
  <si>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</si>
  <si>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</si>
  <si>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</si>
  <si>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</si>
  <si>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</si>
  <si>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</si>
  <si>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</si>
  <si>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</si>
  <si>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</si>
  <si>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</si>
  <si>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</si>
  <si>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</si>
  <si>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</si>
  <si>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</si>
  <si>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</si>
  <si>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</si>
  <si>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</si>
  <si>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</si>
  <si>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</si>
  <si>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</si>
  <si>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</si>
  <si>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</si>
  <si>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</si>
  <si>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</si>
  <si>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</si>
  <si>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</si>
  <si>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</si>
  <si>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</si>
  <si>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</si>
  <si>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</si>
  <si>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</si>
  <si>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</si>
  <si>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</si>
  <si>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</si>
  <si>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</si>
  <si>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</si>
  <si>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</si>
  <si>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</si>
  <si>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</si>
  <si>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</si>
  <si>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</si>
  <si>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</si>
  <si>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</si>
  <si>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</si>
  <si>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</si>
  <si>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</si>
  <si>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</si>
  <si>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</si>
  <si>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</si>
  <si>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</si>
  <si>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</si>
  <si>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</si>
  <si>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</si>
  <si>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</si>
  <si>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</si>
  <si>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</si>
  <si>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</si>
  <si>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</si>
  <si>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</si>
  <si>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</si>
  <si>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</si>
  <si>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</si>
  <si>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</si>
  <si>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</si>
  <si>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</si>
  <si>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</si>
  <si>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</si>
  <si>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</si>
  <si>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</si>
  <si>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</si>
  <si>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</si>
  <si>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</si>
  <si>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</si>
  <si>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</si>
  <si>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</si>
  <si>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</si>
  <si>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</si>
  <si>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</si>
  <si>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</si>
  <si>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</si>
  <si>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</si>
  <si>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</si>
  <si>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</si>
  <si>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</si>
  <si>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</si>
  <si>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</si>
  <si>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</si>
  <si>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</si>
  <si>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</si>
  <si>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</si>
  <si>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</si>
  <si>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</si>
  <si>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</si>
  <si>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</si>
  <si>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</si>
  <si>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</si>
  <si>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</si>
  <si>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</si>
  <si>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</si>
  <si>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</si>
  <si>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</si>
  <si>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</si>
  <si>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</si>
  <si>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</si>
  <si>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</si>
  <si>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</si>
  <si>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</si>
  <si>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</si>
  <si>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</si>
  <si>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</si>
  <si>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</si>
  <si>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</si>
  <si>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</si>
  <si>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</si>
  <si>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</si>
  <si>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</si>
  <si>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</si>
  <si>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</si>
  <si>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</si>
  <si>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</si>
  <si>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</si>
  <si>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</si>
  <si>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</si>
  <si>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</si>
  <si>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</si>
  <si>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</si>
  <si>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</si>
  <si>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</si>
  <si>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</si>
  <si>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</si>
  <si>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</si>
  <si>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</si>
  <si>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</si>
  <si>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</si>
  <si>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</si>
  <si>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</si>
  <si>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</si>
  <si>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</si>
  <si>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</si>
  <si>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</si>
  <si>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</si>
  <si>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</si>
  <si>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</si>
  <si>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</si>
  <si>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</si>
  <si>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</si>
  <si>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</si>
  <si>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</si>
  <si>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</si>
  <si>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</si>
  <si>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</si>
  <si>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</si>
  <si>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</si>
  <si>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</si>
  <si>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</si>
  <si>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</si>
  <si>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</si>
  <si>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</si>
  <si>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</si>
  <si>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</si>
  <si>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</si>
  <si>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</si>
  <si>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</si>
  <si>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</si>
  <si>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</si>
  <si>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</si>
  <si>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</si>
  <si>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</si>
  <si>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</si>
  <si>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</si>
  <si>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</si>
  <si>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</si>
  <si>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</si>
  <si>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</si>
  <si>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</si>
  <si>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</si>
  <si>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</si>
  <si>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</si>
  <si>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</si>
  <si>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</si>
  <si>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</si>
  <si>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</si>
  <si>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</si>
  <si>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</si>
  <si>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</si>
  <si>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</si>
  <si>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</si>
  <si>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</si>
  <si>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</si>
  <si>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</si>
  <si>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</si>
  <si>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</si>
  <si>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</si>
  <si>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</si>
  <si>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</si>
  <si>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</si>
  <si>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</si>
  <si>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</si>
  <si>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</si>
  <si>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</si>
  <si>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</si>
  <si>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</si>
  <si>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</si>
  <si>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</si>
  <si>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</si>
  <si>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</si>
  <si>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</si>
  <si>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</si>
  <si>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</si>
  <si>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</si>
  <si>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</si>
  <si>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</si>
  <si>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</si>
  <si>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</si>
  <si>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</si>
  <si>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</si>
  <si>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</si>
  <si>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</si>
  <si>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</si>
  <si>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</si>
  <si>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</si>
  <si>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</si>
  <si>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</si>
  <si>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</si>
  <si>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</si>
  <si>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</si>
  <si>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</si>
  <si>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</si>
  <si>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</si>
  <si>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</si>
  <si>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</si>
  <si>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</si>
  <si>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</si>
  <si>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</si>
  <si>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</si>
  <si>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</si>
  <si>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</si>
  <si>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</si>
  <si>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</si>
  <si>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</si>
  <si>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</si>
  <si>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</si>
  <si>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</si>
  <si>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</si>
  <si>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</si>
  <si>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</si>
  <si>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</si>
  <si>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</si>
  <si>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</si>
  <si>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</si>
  <si>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</si>
  <si>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</si>
  <si>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</si>
  <si>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</si>
  <si>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</si>
  <si>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</si>
  <si>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</si>
  <si>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</si>
  <si>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</si>
  <si>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</si>
  <si>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</si>
  <si>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</si>
  <si>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</si>
  <si>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</si>
  <si>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</si>
  <si>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</si>
  <si>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</si>
  <si>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</si>
  <si>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</si>
  <si>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</si>
  <si>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</si>
  <si>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</si>
  <si>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</si>
  <si>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</si>
  <si>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</si>
  <si>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</si>
  <si>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</si>
  <si>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</si>
  <si>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</si>
  <si>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</si>
  <si>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</si>
  <si>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</si>
  <si>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</si>
  <si>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</si>
  <si>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</si>
  <si>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</si>
  <si>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</si>
  <si>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</si>
  <si>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</si>
  <si>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</si>
  <si>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</si>
  <si>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</si>
  <si>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</si>
  <si>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</si>
  <si>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</si>
  <si>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</si>
  <si>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</si>
  <si>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</si>
  <si>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</si>
  <si>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</si>
  <si>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</si>
  <si>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</si>
  <si>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</si>
  <si>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</si>
  <si>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</si>
  <si>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</si>
  <si>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</si>
  <si>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</si>
  <si>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</si>
  <si>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</si>
  <si>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</si>
  <si>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</si>
  <si>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</si>
  <si>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</si>
  <si>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</si>
  <si>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</si>
  <si>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</si>
  <si>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</si>
  <si>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</si>
  <si>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</si>
  <si>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</si>
  <si>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</si>
  <si>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</si>
  <si>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</si>
  <si>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</si>
  <si>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</si>
  <si>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</si>
  <si>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</si>
  <si>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</si>
  <si>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</si>
  <si>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</si>
  <si>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</si>
  <si>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</si>
  <si>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</si>
  <si>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</si>
  <si>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</si>
  <si>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</si>
  <si>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</si>
  <si>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</si>
  <si>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</si>
  <si>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</si>
  <si>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</si>
  <si>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</si>
  <si>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</si>
  <si>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</si>
  <si>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</si>
  <si>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</si>
  <si>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</si>
  <si>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</si>
  <si>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</si>
  <si>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</si>
  <si>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</si>
  <si>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</si>
  <si>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</si>
  <si>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</si>
  <si>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</si>
  <si>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</si>
  <si>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</si>
  <si>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</si>
  <si>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</si>
  <si>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</si>
  <si>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</si>
  <si>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</si>
  <si>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</si>
  <si>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</si>
  <si>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</si>
  <si>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</si>
  <si>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</si>
  <si>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</si>
  <si>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</si>
  <si>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</si>
  <si>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</si>
  <si>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</si>
  <si>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</si>
  <si>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</si>
  <si>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</si>
  <si>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</si>
  <si>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</si>
  <si>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</si>
  <si>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</si>
  <si>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</si>
  <si>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</si>
  <si>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</si>
  <si>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</si>
  <si>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</si>
  <si>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</si>
  <si>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</si>
  <si>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</si>
  <si>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</si>
  <si>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</si>
  <si>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</si>
  <si>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</si>
  <si>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</si>
  <si>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</si>
  <si>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</si>
  <si>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</si>
  <si>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</si>
  <si>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</si>
  <si>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</si>
  <si>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</si>
  <si>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</si>
  <si>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</si>
  <si>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</si>
  <si>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</si>
  <si>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</si>
  <si>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</si>
  <si>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</si>
  <si>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</si>
  <si>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</si>
  <si>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</si>
  <si>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</si>
  <si>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</si>
  <si>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</si>
  <si>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</si>
  <si>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</si>
  <si>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</si>
  <si>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</si>
  <si>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</si>
  <si>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</si>
  <si>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</si>
  <si>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</si>
  <si>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</si>
  <si>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</si>
  <si>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</si>
  <si>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</si>
  <si>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</si>
  <si>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</si>
  <si>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</si>
  <si>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</si>
  <si>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</si>
  <si>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</si>
  <si>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</si>
  <si>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</si>
  <si>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</si>
  <si>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</si>
  <si>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</si>
  <si>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</si>
  <si>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</si>
  <si>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</si>
  <si>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</si>
  <si>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</si>
  <si>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</si>
  <si>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</si>
  <si>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</si>
  <si>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</si>
  <si>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</si>
  <si>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</si>
  <si>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</si>
  <si>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</si>
  <si>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</si>
  <si>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</si>
  <si>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</si>
  <si>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</si>
  <si>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</si>
  <si>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</si>
  <si>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</si>
  <si>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</si>
  <si>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</si>
  <si>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</si>
  <si>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</si>
  <si>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</si>
  <si>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</si>
  <si>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</si>
  <si>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</si>
  <si>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</si>
  <si>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</si>
  <si>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</si>
  <si>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</si>
  <si>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</si>
  <si>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</si>
  <si>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</si>
  <si>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</si>
  <si>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</si>
  <si>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</si>
  <si>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</si>
  <si>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</si>
  <si>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</si>
  <si>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</si>
  <si>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</si>
  <si>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</si>
  <si>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</si>
  <si>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</si>
  <si>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</si>
  <si>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</si>
  <si>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</si>
  <si>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</si>
  <si>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</si>
  <si>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</si>
  <si>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</si>
  <si>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</si>
  <si>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</si>
  <si>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</si>
  <si>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</si>
  <si>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</si>
  <si>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</si>
  <si>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</si>
  <si>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</si>
  <si>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</si>
  <si>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</si>
  <si>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</si>
  <si>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</si>
  <si>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</si>
  <si>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</si>
  <si>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</si>
  <si>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</si>
  <si>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</si>
  <si>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</si>
  <si>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</si>
  <si>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</si>
  <si>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</si>
  <si>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</si>
  <si>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</si>
  <si>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</si>
  <si>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</si>
  <si>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</si>
  <si>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</si>
  <si>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</si>
  <si>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</si>
  <si>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</si>
  <si>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</si>
  <si>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</si>
  <si>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</si>
  <si>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</si>
  <si>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</si>
  <si>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</si>
  <si>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</si>
  <si>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</si>
  <si>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</si>
  <si>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</si>
  <si>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</si>
  <si>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</si>
  <si>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</si>
  <si>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</si>
  <si>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</si>
  <si>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</si>
  <si>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</si>
  <si>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</si>
  <si>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</si>
  <si>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</si>
  <si>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</si>
  <si>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</si>
  <si>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</si>
  <si>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</si>
  <si>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</si>
  <si>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</si>
  <si>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</si>
  <si>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</si>
  <si>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</si>
  <si>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</si>
  <si>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</si>
  <si>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</si>
  <si>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</si>
  <si>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</si>
  <si>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</si>
  <si>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</si>
  <si>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</si>
  <si>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</si>
  <si>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</si>
  <si>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</si>
  <si>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</si>
  <si>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</si>
  <si>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</si>
  <si>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</si>
  <si>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</si>
  <si>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</si>
  <si>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</si>
  <si>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</si>
  <si>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</si>
  <si>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</si>
  <si>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</si>
  <si>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</si>
  <si>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</si>
  <si>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</si>
  <si>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</si>
  <si>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</si>
  <si>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</si>
  <si>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</si>
  <si>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</si>
  <si>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</si>
  <si>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</si>
  <si>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</si>
  <si>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</si>
  <si>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</si>
  <si>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</si>
  <si>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</si>
  <si>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</si>
  <si>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</si>
  <si>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</si>
  <si>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</si>
  <si>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</si>
  <si>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</si>
  <si>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</si>
  <si>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</si>
  <si>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</si>
  <si>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</si>
  <si>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</si>
  <si>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</si>
  <si>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</si>
  <si>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</si>
  <si>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</si>
  <si>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</si>
  <si>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</si>
  <si>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</si>
  <si>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</si>
  <si>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</si>
  <si>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</si>
  <si>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</si>
  <si>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</si>
  <si>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</si>
  <si>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</si>
  <si>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</si>
  <si>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</si>
  <si>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</si>
  <si>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</si>
  <si>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</si>
  <si>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</si>
  <si>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</si>
  <si>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</si>
  <si>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</si>
  <si>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</si>
  <si>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</si>
  <si>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</si>
  <si>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</si>
  <si>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</si>
  <si>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</si>
  <si>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</si>
  <si>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</si>
  <si>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</si>
  <si>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</si>
  <si>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</si>
  <si>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</si>
  <si>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</si>
  <si>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</si>
  <si>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</si>
  <si>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</si>
  <si>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</si>
  <si>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</si>
  <si>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</si>
  <si>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</si>
  <si>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</si>
  <si>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</si>
  <si>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</si>
  <si>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</si>
  <si>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</si>
  <si>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</si>
  <si>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</si>
  <si>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</si>
  <si>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</si>
  <si>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</si>
  <si>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</si>
  <si>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</si>
  <si>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</si>
  <si>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</si>
  <si>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</si>
  <si>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</si>
  <si>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</si>
  <si>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</si>
  <si>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</si>
  <si>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</si>
  <si>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</si>
  <si>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</si>
  <si>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</si>
  <si>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</si>
  <si>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</si>
  <si>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</si>
  <si>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</si>
  <si>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</si>
  <si>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</si>
  <si>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</si>
  <si>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</si>
  <si>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</si>
  <si>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</si>
  <si>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</si>
  <si>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</si>
  <si>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</si>
  <si>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</si>
  <si>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</si>
  <si>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</si>
  <si>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</si>
  <si>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</si>
  <si>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</si>
  <si>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</si>
  <si>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</si>
  <si>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</si>
  <si>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</si>
  <si>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</si>
  <si>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</si>
  <si>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</si>
  <si>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</si>
  <si>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</si>
  <si>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</si>
  <si>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</si>
  <si>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</si>
  <si>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</si>
  <si>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</si>
  <si>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</si>
  <si>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</si>
  <si>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</si>
  <si>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</si>
  <si>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</si>
  <si>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</si>
  <si>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</si>
  <si>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</si>
  <si>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</si>
  <si>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</si>
  <si>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</si>
  <si>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</si>
  <si>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</si>
  <si>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</si>
  <si>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</si>
  <si>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</si>
  <si>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</si>
  <si>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</si>
  <si>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</si>
  <si>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</si>
  <si>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</si>
  <si>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</si>
  <si>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</si>
  <si>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</si>
  <si>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</si>
  <si>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</si>
  <si>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</si>
  <si>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</si>
  <si>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</si>
  <si>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</si>
  <si>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</si>
  <si>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</si>
  <si>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</si>
  <si>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</si>
  <si>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</si>
  <si>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</si>
  <si>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</si>
  <si>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</si>
  <si>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</si>
  <si>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</si>
  <si>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</si>
  <si>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</si>
  <si>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</si>
  <si>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</si>
  <si>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</si>
  <si>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</si>
  <si>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</si>
  <si>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</si>
  <si>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</si>
  <si>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</si>
  <si>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</si>
  <si>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</si>
  <si>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</si>
  <si>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</si>
  <si>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</si>
  <si>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</si>
  <si>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</si>
  <si>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</si>
  <si>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</si>
  <si>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</si>
  <si>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</si>
  <si>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</si>
  <si>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</si>
  <si>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</si>
  <si>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</si>
  <si>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</si>
  <si>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</si>
  <si>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</si>
  <si>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</si>
  <si>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</si>
  <si>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</si>
  <si>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</si>
  <si>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</si>
  <si>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</si>
  <si>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</si>
  <si>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</si>
  <si>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</si>
  <si>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</si>
  <si>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</si>
  <si>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</si>
  <si>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</si>
  <si>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</si>
  <si>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</si>
  <si>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</si>
  <si>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</si>
  <si>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</si>
  <si>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</si>
  <si>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</si>
  <si>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</si>
  <si>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</si>
  <si>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</si>
  <si>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</si>
  <si>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</si>
  <si>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</si>
  <si>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</si>
  <si>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</si>
  <si>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</si>
  <si>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</si>
  <si>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</si>
  <si>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</si>
  <si>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</si>
  <si>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</si>
  <si>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</si>
  <si>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</si>
  <si>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</si>
  <si>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</si>
  <si>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</si>
  <si>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</si>
  <si>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</si>
  <si>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</si>
  <si>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</si>
  <si>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</si>
  <si>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</si>
  <si>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</si>
  <si>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</si>
  <si>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</si>
  <si>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</si>
  <si>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</si>
  <si>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</si>
  <si>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</si>
  <si>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</si>
  <si>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</si>
  <si>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</si>
  <si>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</si>
  <si>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</si>
  <si>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</si>
  <si>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</si>
  <si>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</si>
  <si>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</si>
  <si>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</si>
  <si>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</si>
  <si>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</si>
  <si>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</si>
  <si>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</si>
  <si>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</si>
  <si>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</si>
  <si>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</si>
  <si>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</si>
  <si>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</si>
  <si>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</si>
  <si>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</si>
  <si>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</si>
  <si>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</si>
  <si>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</si>
  <si>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</si>
  <si>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</si>
  <si>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</si>
  <si>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</si>
  <si>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</si>
  <si>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</si>
  <si>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</si>
  <si>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</si>
  <si>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</si>
  <si>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</si>
  <si>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</si>
  <si>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</si>
  <si>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</si>
  <si>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</si>
  <si>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</si>
  <si>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</si>
  <si>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</si>
  <si>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</si>
  <si>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</si>
  <si>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</si>
  <si>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</si>
  <si>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</si>
  <si>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</si>
  <si>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</si>
  <si>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</si>
  <si>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</si>
  <si>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</si>
  <si>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</si>
  <si>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</si>
  <si>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</si>
  <si>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</si>
  <si>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</si>
  <si>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</si>
  <si>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</si>
  <si>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</si>
  <si>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</si>
  <si>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</si>
  <si>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</si>
  <si>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</si>
  <si>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</si>
  <si>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</si>
  <si>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</si>
  <si>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</si>
  <si>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</si>
  <si>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</si>
  <si>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</si>
  <si>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</si>
  <si>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</si>
  <si>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</si>
  <si>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</si>
  <si>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</si>
  <si>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</si>
  <si>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</si>
  <si>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</si>
  <si>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</si>
  <si>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</si>
  <si>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</si>
  <si>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</si>
  <si>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</si>
  <si>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</si>
  <si>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</si>
  <si>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</si>
  <si>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</si>
  <si>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</si>
  <si>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</si>
  <si>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</si>
  <si>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</si>
  <si>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</si>
  <si>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</si>
  <si>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</si>
  <si>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</si>
  <si>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</si>
  <si>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</si>
  <si>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</si>
  <si>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</si>
  <si>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</si>
  <si>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</si>
  <si>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</si>
  <si>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</si>
  <si>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</si>
  <si>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</si>
  <si>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</si>
  <si>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</si>
  <si>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</si>
  <si>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</si>
  <si>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</si>
  <si>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</si>
  <si>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</si>
  <si>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</si>
  <si>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</si>
  <si>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</si>
  <si>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</si>
  <si>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</si>
  <si>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</si>
  <si>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</si>
  <si>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</si>
  <si>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</si>
  <si>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</si>
  <si>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</si>
  <si>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</si>
  <si>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</si>
  <si>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</si>
  <si>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</si>
  <si>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</si>
  <si>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</si>
  <si>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</si>
  <si>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</si>
  <si>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</si>
  <si>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</si>
  <si>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</si>
  <si>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</si>
  <si>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</si>
  <si>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</si>
  <si>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</si>
  <si>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</si>
  <si>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</si>
  <si>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</si>
  <si>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</si>
  <si>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</si>
  <si>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</si>
  <si>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</si>
  <si>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</si>
  <si>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</si>
  <si>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</si>
  <si>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</si>
  <si>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</si>
  <si>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</si>
  <si>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</si>
  <si>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</si>
  <si>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</si>
  <si>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</si>
  <si>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</si>
  <si>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</si>
  <si>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</si>
  <si>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</si>
  <si>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</si>
  <si>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</si>
  <si>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</si>
  <si>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</si>
  <si>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</si>
  <si>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</si>
  <si>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</si>
  <si>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</si>
  <si>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</si>
  <si>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</si>
  <si>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</si>
  <si>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</si>
  <si>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</si>
  <si>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</si>
  <si>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</si>
  <si>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</si>
  <si>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</si>
  <si>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</si>
  <si>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</si>
  <si>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</si>
  <si>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</si>
  <si>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</si>
  <si>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</si>
  <si>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</si>
  <si>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</si>
  <si>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</si>
  <si>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</si>
  <si>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</si>
  <si>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</si>
  <si>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</si>
  <si>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</si>
  <si>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</si>
  <si>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</si>
  <si>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</si>
  <si>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</si>
  <si>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</si>
  <si>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</si>
  <si>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</si>
  <si>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</si>
  <si>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</si>
  <si>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</si>
  <si>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</si>
  <si>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</si>
  <si>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</si>
  <si>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</si>
  <si>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</si>
  <si>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</si>
  <si>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</si>
  <si>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</si>
  <si>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</si>
  <si>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</si>
  <si>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</si>
  <si>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</si>
  <si>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</si>
  <si>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</si>
  <si>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</si>
  <si>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</si>
  <si>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</si>
  <si>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</si>
  <si>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</si>
  <si>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</si>
  <si>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</si>
  <si>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</si>
  <si>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</si>
  <si>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</si>
  <si>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</si>
  <si>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</si>
  <si>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</si>
  <si>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</si>
  <si>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</si>
  <si>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</si>
  <si>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</si>
  <si>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</si>
  <si>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</si>
  <si>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</si>
  <si>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</si>
  <si>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</si>
  <si>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</si>
  <si>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</si>
  <si>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</si>
  <si>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</si>
  <si>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</si>
  <si>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</si>
  <si>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</si>
  <si>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</si>
  <si>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</si>
  <si>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</si>
  <si>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</si>
  <si>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</si>
  <si>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</si>
  <si>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</si>
  <si>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</si>
  <si>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</si>
  <si>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</si>
  <si>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</si>
  <si>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</si>
  <si>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</si>
  <si>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</si>
  <si>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</si>
  <si>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</si>
  <si>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</si>
  <si>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</si>
  <si>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</si>
  <si>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</si>
  <si>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</si>
  <si>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</si>
  <si>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</si>
  <si>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</si>
  <si>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</si>
  <si>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</si>
  <si>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</si>
  <si>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</si>
  <si>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</si>
  <si>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</si>
  <si>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</si>
  <si>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</si>
  <si>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</si>
  <si>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</si>
  <si>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</si>
  <si>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</si>
  <si>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</si>
  <si>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</si>
  <si>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</si>
  <si>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</si>
  <si>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</si>
  <si>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</si>
  <si>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</si>
  <si>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</si>
  <si>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</si>
  <si>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</si>
  <si>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</si>
  <si>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</si>
  <si>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</si>
  <si>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</si>
  <si>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</si>
  <si>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</si>
  <si>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</si>
  <si>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</si>
  <si>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</si>
  <si>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</si>
  <si>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</si>
  <si>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</si>
  <si>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</si>
  <si>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</si>
  <si>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</si>
  <si>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</si>
  <si>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</si>
  <si>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</si>
  <si>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</si>
  <si>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</si>
  <si>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</si>
  <si>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</si>
  <si>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</si>
  <si>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</si>
  <si>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</si>
  <si>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</si>
  <si>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</si>
  <si>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</si>
  <si>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</si>
  <si>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</si>
  <si>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</si>
  <si>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</si>
  <si>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</si>
  <si>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</si>
  <si>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</si>
  <si>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</si>
  <si>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</si>
  <si>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</si>
  <si>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</si>
  <si>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</si>
  <si>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</si>
  <si>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</si>
  <si>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</si>
  <si>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</si>
  <si>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</si>
  <si>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</si>
  <si>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</si>
  <si>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</si>
  <si>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</si>
  <si>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</si>
  <si>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</si>
  <si>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</si>
  <si>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</si>
  <si>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</si>
  <si>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</si>
  <si>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</si>
  <si>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</si>
  <si>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</si>
  <si>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</si>
  <si>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</si>
  <si>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</si>
  <si>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</si>
  <si>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</si>
  <si>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</si>
  <si>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</si>
  <si>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</si>
  <si>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</si>
  <si>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</si>
  <si>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</si>
  <si>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</si>
  <si>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</si>
  <si>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</si>
  <si>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</si>
  <si>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</si>
  <si>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</si>
  <si>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</si>
  <si>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</si>
  <si>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</si>
  <si>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</si>
  <si>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</si>
  <si>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</si>
  <si>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</si>
  <si>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</si>
  <si>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</si>
  <si>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</si>
  <si>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</si>
  <si>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</si>
  <si>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</si>
  <si>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</si>
  <si>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</si>
  <si>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</si>
  <si>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</si>
  <si>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</si>
  <si>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</si>
  <si>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</si>
  <si>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</si>
  <si>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</si>
  <si>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</si>
  <si>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</si>
  <si>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</si>
  <si>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</si>
  <si>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</si>
  <si>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</si>
  <si>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</si>
  <si>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</si>
  <si>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</si>
  <si>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</si>
  <si>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</si>
  <si>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</si>
  <si>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</si>
  <si>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</si>
  <si>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</si>
  <si>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</si>
  <si>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</si>
  <si>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</si>
  <si>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</si>
  <si>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</si>
  <si>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</si>
  <si>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</si>
  <si>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</si>
  <si>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</si>
  <si>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</si>
  <si>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</si>
  <si>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</si>
  <si>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</si>
  <si>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</si>
  <si>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</si>
  <si>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</si>
  <si>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</si>
  <si>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</si>
  <si>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</si>
  <si>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</si>
  <si>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</si>
  <si>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</si>
  <si>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</si>
  <si>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</si>
  <si>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</si>
  <si>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</si>
  <si>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</si>
  <si>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</si>
  <si>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</si>
  <si>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</si>
  <si>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</si>
  <si>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</si>
  <si>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</si>
  <si>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</si>
  <si>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</si>
  <si>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</si>
  <si>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</si>
  <si>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</si>
  <si>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</si>
  <si>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</si>
  <si>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</si>
  <si>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</si>
  <si>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</si>
  <si>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</si>
  <si>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</si>
  <si>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</si>
  <si>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</si>
  <si>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</si>
  <si>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</si>
  <si>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</si>
  <si>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</si>
  <si>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</si>
  <si>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</si>
  <si>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</si>
  <si>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</si>
  <si>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</si>
  <si>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</si>
  <si>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</si>
  <si>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</si>
  <si>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</si>
  <si>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</si>
  <si>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</si>
  <si>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</si>
  <si>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</si>
  <si>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</si>
  <si>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</si>
  <si>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</si>
  <si>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</si>
  <si>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</si>
  <si>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</si>
  <si>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</si>
  <si>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</si>
  <si>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</si>
  <si>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</si>
  <si>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</si>
  <si>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</si>
  <si>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</si>
  <si>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</si>
  <si>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</si>
  <si>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</si>
  <si>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</si>
  <si>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</si>
  <si>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</si>
  <si>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</si>
  <si>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</si>
  <si>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</si>
  <si>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</si>
  <si>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</si>
  <si>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</si>
  <si>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</si>
  <si>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</si>
  <si>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</si>
  <si>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</si>
  <si>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</si>
  <si>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</si>
  <si>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</si>
  <si>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</si>
  <si>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</si>
  <si>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</si>
  <si>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</si>
  <si>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</si>
  <si>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</si>
  <si>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</si>
  <si>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</si>
  <si>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</si>
  <si>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</si>
  <si>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</si>
  <si>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</si>
  <si>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</si>
  <si>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</si>
  <si>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</si>
  <si>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</si>
  <si>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</si>
  <si>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</si>
  <si>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</si>
  <si>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</si>
  <si>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</si>
  <si>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</si>
  <si>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</si>
  <si>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</si>
  <si>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</si>
  <si>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</si>
  <si>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</si>
  <si>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</si>
  <si>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</si>
  <si>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</si>
  <si>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</si>
  <si>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</si>
  <si>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</si>
  <si>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</si>
  <si>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</si>
  <si>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</si>
  <si>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</si>
  <si>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</si>
  <si>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</si>
  <si>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</si>
  <si>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</si>
  <si>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</si>
  <si>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</si>
  <si>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</si>
  <si>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</si>
  <si>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</si>
  <si>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</si>
  <si>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</si>
  <si>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</si>
  <si>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</si>
  <si>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</si>
  <si>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</si>
  <si>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</si>
  <si>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</si>
  <si>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</si>
  <si>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</si>
  <si>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</si>
  <si>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</si>
  <si>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</si>
  <si>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</si>
  <si>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</si>
  <si>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</si>
  <si>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</si>
  <si>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</si>
  <si>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</si>
  <si>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</si>
  <si>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</si>
  <si>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</si>
  <si>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</si>
  <si>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</si>
  <si>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</si>
  <si>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</si>
  <si>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</si>
  <si>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</si>
  <si>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</si>
  <si>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</si>
  <si>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</si>
  <si>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</si>
  <si>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</si>
  <si>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</si>
  <si>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</si>
  <si>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</si>
  <si>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</si>
  <si>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</si>
  <si>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</si>
  <si>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</si>
  <si>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</si>
  <si>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</si>
  <si>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</si>
  <si>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</si>
  <si>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</si>
  <si>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</si>
  <si>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</si>
  <si>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</si>
  <si>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</si>
  <si>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</si>
  <si>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</si>
  <si>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</si>
  <si>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</si>
  <si>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</si>
  <si>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</si>
  <si>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</si>
  <si>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</si>
  <si>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</si>
  <si>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</si>
  <si>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</si>
  <si>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</si>
  <si>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</si>
  <si>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</si>
  <si>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</si>
  <si>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</si>
  <si>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</si>
  <si>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</si>
  <si>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</si>
  <si>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</si>
  <si>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</si>
  <si>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</si>
  <si>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</si>
  <si>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</si>
  <si>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</si>
  <si>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</si>
  <si>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</si>
  <si>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</si>
  <si>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</si>
  <si>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</si>
  <si>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</si>
  <si>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</si>
  <si>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</si>
  <si>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</si>
  <si>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</si>
  <si>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</si>
  <si>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</si>
  <si>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</si>
  <si>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</si>
  <si>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</si>
  <si>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</si>
  <si>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</si>
  <si>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</si>
  <si>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</si>
  <si>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</si>
  <si>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</si>
  <si>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</si>
  <si>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</si>
  <si>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</si>
  <si>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</si>
  <si>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</si>
  <si>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</si>
  <si>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</si>
  <si>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</si>
  <si>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</si>
  <si>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</si>
  <si>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</si>
  <si>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</si>
  <si>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</si>
  <si>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</si>
  <si>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</si>
  <si>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</si>
  <si>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</si>
  <si>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</si>
  <si>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</si>
  <si>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</si>
  <si>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</si>
  <si>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</si>
  <si>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</si>
  <si>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</si>
  <si>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</si>
  <si>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</si>
  <si>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</si>
  <si>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</si>
  <si>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</si>
  <si>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</si>
  <si>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</si>
  <si>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</si>
  <si>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</si>
  <si>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</si>
  <si>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</si>
  <si>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</si>
  <si>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</si>
  <si>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</si>
  <si>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</si>
  <si>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</si>
  <si>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</si>
  <si>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</si>
  <si>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</si>
  <si>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</si>
  <si>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</si>
  <si>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</si>
  <si>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</si>
  <si>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</si>
  <si>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</si>
  <si>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</si>
  <si>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</si>
  <si>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</si>
  <si>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</si>
  <si>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</si>
  <si>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</si>
  <si>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</si>
  <si>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</si>
  <si>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</si>
  <si>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</si>
  <si>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</si>
  <si>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</si>
  <si>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</si>
  <si>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</si>
  <si>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</si>
  <si>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</si>
  <si>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</si>
  <si>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</si>
  <si>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</si>
  <si>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</si>
  <si>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</si>
  <si>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</si>
  <si>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</si>
  <si>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</si>
  <si>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</si>
  <si>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</si>
  <si>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</si>
  <si>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</si>
  <si>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</si>
  <si>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</si>
  <si>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</si>
  <si>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</si>
  <si>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</si>
  <si>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</si>
  <si>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</si>
  <si>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</si>
  <si>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</si>
  <si>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</si>
  <si>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</si>
  <si>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</si>
  <si>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</si>
  <si>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</si>
  <si>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</si>
  <si>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</si>
  <si>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</si>
  <si>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</si>
  <si>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</si>
  <si>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</si>
  <si>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</si>
  <si>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</si>
  <si>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</si>
  <si>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</si>
  <si>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</si>
  <si>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</si>
  <si>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</si>
  <si>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</si>
  <si>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</si>
  <si>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</si>
  <si>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</si>
  <si>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</si>
  <si>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</si>
  <si>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</si>
  <si>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</si>
  <si>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</si>
  <si>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</si>
  <si>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</si>
  <si>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</si>
  <si>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</si>
  <si>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</si>
  <si>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</si>
  <si>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</si>
  <si>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</si>
  <si>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</si>
  <si>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</si>
  <si>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</si>
  <si>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</si>
  <si>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</si>
  <si>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</si>
  <si>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</si>
  <si>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</si>
  <si>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</si>
  <si>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</si>
  <si>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</si>
  <si>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</si>
  <si>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</si>
  <si>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</si>
  <si>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</si>
  <si>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</si>
  <si>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</si>
  <si>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</si>
  <si>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</si>
  <si>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</si>
  <si>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</si>
  <si>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</si>
  <si>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</si>
  <si>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</si>
  <si>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</si>
  <si>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</si>
  <si>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</si>
  <si>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</si>
  <si>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</si>
  <si>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</si>
  <si>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</si>
  <si>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</si>
  <si>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</si>
  <si>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</si>
  <si>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</si>
  <si>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</si>
  <si>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</si>
  <si>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</si>
  <si>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</si>
  <si>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</si>
  <si>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</si>
  <si>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</si>
  <si>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</si>
  <si>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</si>
  <si>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</si>
  <si>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</si>
  <si>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</si>
  <si>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</si>
  <si>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</si>
  <si>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</si>
  <si>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</si>
  <si>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</si>
  <si>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</si>
  <si>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</si>
  <si>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</si>
  <si>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</si>
  <si>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</si>
  <si>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</si>
  <si>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</si>
  <si>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</si>
  <si>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</si>
  <si>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</si>
  <si>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</si>
  <si>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</si>
  <si>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</si>
  <si>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</si>
  <si>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</si>
  <si>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</si>
  <si>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</si>
  <si>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</si>
  <si>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</si>
  <si>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</si>
  <si>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</si>
  <si>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</si>
  <si>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</si>
  <si>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</si>
  <si>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</si>
  <si>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</si>
  <si>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</si>
  <si>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</si>
  <si>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</si>
  <si>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</si>
  <si>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</si>
  <si>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</si>
  <si>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</si>
  <si>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</si>
  <si>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</si>
  <si>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</si>
  <si>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</si>
  <si>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</si>
  <si>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</si>
  <si>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</si>
  <si>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</si>
  <si>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</si>
  <si>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</si>
  <si>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</si>
  <si>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</si>
  <si>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</si>
  <si>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</si>
  <si>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</si>
  <si>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</si>
  <si>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</si>
  <si>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</si>
  <si>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</si>
  <si>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</si>
  <si>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</si>
  <si>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</si>
  <si>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</si>
  <si>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</si>
  <si>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</si>
  <si>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</si>
  <si>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</si>
  <si>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</si>
  <si>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</si>
  <si>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</si>
  <si>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</si>
  <si>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</si>
  <si>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</si>
  <si>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</si>
  <si>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</si>
  <si>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</si>
  <si>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</si>
  <si>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</si>
  <si>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</si>
  <si>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</si>
  <si>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</si>
  <si>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</si>
  <si>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</si>
  <si>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</si>
  <si>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</si>
  <si>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</si>
  <si>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</si>
  <si>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</si>
  <si>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</si>
  <si>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</si>
  <si>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</si>
  <si>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</si>
  <si>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</si>
  <si>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</si>
  <si>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</si>
  <si>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</si>
  <si>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</si>
  <si>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</si>
  <si>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</si>
  <si>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</si>
  <si>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</si>
  <si>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</si>
  <si>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</si>
  <si>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</si>
  <si>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</si>
  <si>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</si>
  <si>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</si>
  <si>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</si>
  <si>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</si>
  <si>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</si>
  <si>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</si>
  <si>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</si>
  <si>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</si>
  <si>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</si>
  <si>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</si>
  <si>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</si>
  <si>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</si>
  <si>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</si>
  <si>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</si>
  <si>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</si>
  <si>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</si>
  <si>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</si>
  <si>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</si>
  <si>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</si>
  <si>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</si>
  <si>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</si>
  <si>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</si>
  <si>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</si>
  <si>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</si>
  <si>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</si>
  <si>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</si>
  <si>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</si>
  <si>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</si>
  <si>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</si>
  <si>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</si>
  <si>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</si>
  <si>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</si>
  <si>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</si>
  <si>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</si>
  <si>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</si>
  <si>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</si>
  <si>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</si>
  <si>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</si>
  <si>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</si>
  <si>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</si>
  <si>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</si>
  <si>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</si>
  <si>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</si>
  <si>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</si>
  <si>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</si>
  <si>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</si>
  <si>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</si>
  <si>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</si>
  <si>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</si>
  <si>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</si>
  <si>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</si>
  <si>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</si>
  <si>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</si>
  <si>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</si>
  <si>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</si>
  <si>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</si>
  <si>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</si>
  <si>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</si>
  <si>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</si>
  <si>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</si>
  <si>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</si>
  <si>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</si>
  <si>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</si>
  <si>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</si>
  <si>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</si>
  <si>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</si>
  <si>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</si>
  <si>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</si>
  <si>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</si>
  <si>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</si>
  <si>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</si>
  <si>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</si>
  <si>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</si>
  <si>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</si>
  <si>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</si>
  <si>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</si>
  <si>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</si>
  <si>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</si>
  <si>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</si>
  <si>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</si>
  <si>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</si>
  <si>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</si>
  <si>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</si>
  <si>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</si>
  <si>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</si>
  <si>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</si>
  <si>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</si>
  <si>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</si>
  <si>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</si>
  <si>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</si>
  <si>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</si>
  <si>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</si>
  <si>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</si>
  <si>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</si>
  <si>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</si>
  <si>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</si>
  <si>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</si>
  <si>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</si>
  <si>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</si>
  <si>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</si>
  <si>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</si>
  <si>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</si>
  <si>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</si>
  <si>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</si>
  <si>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</si>
  <si>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</si>
  <si>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</si>
  <si>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</si>
  <si>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</si>
  <si>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</si>
  <si>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</si>
  <si>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</si>
  <si>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</si>
  <si>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</si>
  <si>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</si>
  <si>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</si>
  <si>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</si>
  <si>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</si>
  <si>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</si>
  <si>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</si>
  <si>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</si>
  <si>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</si>
  <si>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</si>
  <si>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</si>
  <si>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</si>
  <si>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</si>
  <si>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</si>
  <si>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</si>
  <si>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</si>
  <si>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</si>
  <si>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</si>
  <si>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</si>
  <si>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</si>
  <si>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</si>
  <si>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</si>
  <si>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</si>
  <si>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</si>
  <si>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</si>
  <si>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</si>
  <si>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</si>
  <si>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</si>
  <si>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</si>
  <si>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</si>
  <si>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</si>
  <si>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</si>
  <si>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</si>
  <si>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</si>
  <si>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</si>
  <si>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</si>
  <si>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</si>
  <si>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</si>
  <si>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</si>
  <si>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</si>
  <si>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</si>
  <si>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</si>
  <si>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</si>
  <si>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</si>
  <si>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</si>
  <si>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</si>
  <si>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</si>
  <si>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</si>
  <si>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</si>
  <si>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</si>
  <si>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</si>
  <si>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</si>
  <si>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</si>
  <si>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</si>
  <si>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</si>
  <si>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</si>
  <si>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</si>
  <si>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</si>
  <si>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</si>
  <si>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</si>
  <si>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</si>
  <si>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</si>
  <si>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</si>
  <si>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</si>
  <si>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</si>
  <si>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</si>
  <si>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</si>
  <si>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</si>
  <si>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</si>
  <si>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</si>
  <si>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</si>
  <si>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</si>
  <si>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</si>
  <si>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</si>
  <si>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</si>
  <si>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</si>
  <si>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</si>
  <si>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</si>
  <si>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</si>
  <si>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</si>
  <si>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</si>
  <si>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</si>
  <si>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</si>
  <si>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</si>
  <si>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</si>
  <si>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</si>
  <si>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</si>
  <si>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</si>
  <si>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</si>
  <si>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</si>
  <si>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</si>
  <si>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</si>
  <si>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</si>
  <si>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</si>
  <si>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</si>
  <si>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</si>
  <si>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</si>
  <si>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</si>
  <si>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</si>
  <si>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</si>
  <si>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</si>
  <si>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</si>
  <si>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</si>
  <si>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</si>
  <si>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</si>
  <si>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</si>
  <si>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</si>
  <si>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</si>
  <si>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</si>
  <si>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</si>
  <si>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</si>
  <si>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</si>
  <si>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</si>
  <si>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</si>
  <si>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</si>
  <si>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</si>
  <si>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</si>
  <si>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</si>
  <si>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</si>
  <si>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</si>
  <si>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</si>
  <si>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</si>
  <si>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</si>
  <si>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</si>
  <si>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</si>
  <si>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</si>
  <si>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</si>
  <si>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</si>
  <si>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</si>
  <si>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</si>
  <si>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</si>
  <si>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</si>
  <si>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</si>
  <si>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</si>
  <si>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</si>
  <si>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</si>
  <si>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</si>
  <si>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</si>
  <si>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</si>
  <si>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</si>
  <si>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</si>
  <si>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</si>
  <si>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</si>
  <si>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</si>
  <si>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</si>
  <si>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</si>
  <si>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</si>
  <si>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</si>
  <si>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</si>
  <si>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</si>
  <si>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</si>
  <si>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</si>
  <si>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</si>
  <si>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</si>
  <si>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</si>
  <si>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</si>
  <si>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</si>
  <si>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</si>
  <si>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</si>
  <si>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</si>
  <si>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</si>
  <si>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</si>
  <si>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</si>
  <si>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</si>
  <si>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</si>
  <si>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</si>
  <si>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</si>
  <si>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</si>
  <si>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</si>
  <si>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</si>
  <si>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</si>
  <si>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</si>
  <si>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</si>
  <si>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</si>
  <si>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</si>
  <si>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</si>
  <si>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</si>
  <si>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</si>
  <si>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</si>
  <si>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</si>
  <si>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</si>
  <si>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</si>
  <si>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</si>
  <si>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</si>
  <si>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</si>
  <si>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</si>
  <si>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</si>
  <si>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</si>
  <si>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</si>
  <si>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</si>
  <si>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</si>
  <si>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</si>
  <si>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</si>
  <si>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</si>
  <si>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</si>
  <si>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</si>
  <si>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</si>
  <si>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</si>
  <si>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</si>
  <si>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</si>
  <si>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</si>
  <si>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</si>
  <si>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</si>
  <si>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</si>
  <si>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</si>
  <si>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</si>
  <si>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</si>
  <si>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</si>
  <si>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</si>
  <si>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</si>
  <si>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</si>
  <si>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</si>
  <si>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</si>
  <si>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</si>
  <si>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</si>
  <si>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</si>
  <si>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</si>
  <si>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</si>
  <si>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</si>
  <si>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</si>
  <si>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</si>
  <si>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</si>
  <si>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</si>
  <si>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</si>
  <si>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</si>
  <si>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</si>
  <si>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</si>
  <si>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</si>
  <si>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</si>
  <si>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</si>
  <si>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</si>
  <si>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</si>
  <si>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</si>
  <si>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</si>
  <si>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</si>
  <si>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</si>
  <si>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</si>
  <si>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</si>
  <si>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</si>
  <si>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</si>
  <si>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</si>
  <si>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</si>
  <si>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</si>
  <si>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</si>
  <si>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</si>
  <si>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</si>
  <si>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</si>
  <si>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</si>
  <si>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</si>
  <si>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</si>
  <si>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</si>
  <si>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</si>
  <si>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</si>
  <si>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</si>
  <si>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</si>
  <si>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</si>
  <si>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</si>
  <si>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</si>
  <si>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</si>
  <si>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</si>
  <si>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</si>
  <si>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</si>
  <si>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</si>
  <si>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</si>
  <si>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</si>
  <si>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</si>
  <si>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</si>
  <si>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</si>
  <si>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</si>
  <si>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</si>
  <si>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</si>
  <si>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</si>
  <si>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</si>
  <si>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</si>
  <si>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</si>
  <si>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</si>
  <si>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</si>
  <si>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</si>
  <si>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</si>
  <si>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</si>
  <si>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</si>
  <si>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</si>
  <si>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</si>
  <si>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</si>
  <si>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</si>
  <si>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</si>
  <si>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</si>
  <si>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</si>
  <si>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</si>
  <si>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</si>
  <si>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</si>
  <si>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</si>
  <si>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</si>
  <si>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</si>
  <si>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</si>
  <si>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</si>
  <si>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</si>
  <si>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</si>
  <si>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</si>
  <si>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</si>
  <si>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</si>
  <si>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</si>
  <si>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</si>
  <si>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</si>
  <si>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</si>
  <si>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</si>
  <si>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</si>
  <si>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</si>
  <si>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</si>
  <si>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</si>
  <si>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</si>
  <si>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</si>
  <si>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</si>
  <si>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</si>
  <si>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</si>
  <si>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</si>
  <si>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</si>
  <si>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</si>
  <si>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</si>
  <si>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</si>
  <si>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</si>
  <si>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</si>
  <si>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</si>
  <si>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</si>
  <si>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</si>
  <si>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</si>
  <si>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</si>
  <si>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</si>
  <si>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</si>
  <si>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</si>
  <si>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</si>
  <si>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</si>
  <si>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</si>
  <si>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</si>
  <si>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</si>
  <si>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</si>
  <si>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</si>
  <si>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</si>
  <si>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</si>
  <si>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</si>
  <si>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</si>
  <si>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</si>
  <si>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</si>
  <si>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</si>
  <si>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</si>
  <si>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</si>
  <si>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</si>
  <si>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</si>
  <si>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</si>
  <si>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</si>
  <si>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</si>
  <si>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</si>
  <si>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</si>
  <si>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</si>
  <si>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</si>
  <si>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</si>
  <si>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</si>
  <si>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</si>
  <si>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</si>
  <si>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</si>
  <si>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</si>
  <si>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</si>
  <si>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</si>
  <si>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</si>
  <si>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</si>
  <si>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</si>
  <si>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</si>
  <si>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</si>
  <si>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</si>
  <si>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</si>
  <si>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</si>
  <si>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</si>
  <si>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</si>
  <si>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</si>
  <si>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</si>
  <si>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</si>
  <si>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</si>
  <si>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</si>
  <si>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</si>
  <si>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</si>
  <si>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</si>
  <si>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</si>
  <si>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</si>
  <si>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</si>
  <si>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</si>
  <si>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</si>
  <si>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</si>
  <si>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</si>
  <si>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</si>
  <si>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</si>
  <si>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</si>
  <si>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</si>
  <si>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</si>
  <si>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</si>
  <si>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</si>
  <si>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</si>
  <si>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</si>
  <si>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</si>
  <si>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</si>
  <si>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</si>
  <si>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</si>
  <si>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</si>
  <si>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</si>
  <si>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</si>
  <si>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</si>
  <si>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</si>
  <si>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</si>
  <si>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</si>
  <si>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</si>
  <si>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</si>
  <si>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</si>
  <si>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</si>
  <si>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</si>
  <si>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</si>
  <si>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</si>
  <si>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</si>
  <si>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</si>
  <si>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</si>
  <si>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</si>
  <si>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</si>
  <si>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</si>
  <si>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</si>
  <si>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</si>
  <si>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</si>
  <si>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</si>
  <si>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</si>
  <si>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</si>
  <si>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</si>
  <si>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</si>
  <si>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</si>
  <si>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</si>
  <si>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</si>
  <si>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</si>
  <si>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</si>
  <si>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</si>
  <si>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</si>
  <si>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</si>
  <si>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</si>
  <si>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</si>
  <si>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</si>
  <si>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</si>
  <si>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</si>
  <si>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</si>
  <si>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</si>
  <si>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</si>
  <si>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</si>
  <si>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</si>
  <si>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</si>
  <si>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</si>
  <si>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</si>
  <si>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</si>
  <si>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</si>
  <si>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</si>
  <si>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</si>
  <si>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</si>
  <si>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</si>
  <si>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</si>
  <si>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</si>
  <si>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</si>
  <si>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</si>
  <si>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</si>
  <si>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</si>
  <si>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</si>
  <si>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</si>
  <si>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</si>
  <si>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</si>
  <si>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</si>
  <si>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</si>
  <si>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</si>
  <si>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</si>
  <si>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</si>
  <si>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</si>
  <si>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</si>
  <si>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</si>
  <si>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</si>
  <si>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</si>
  <si>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</si>
  <si>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</si>
  <si>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</si>
  <si>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</si>
  <si>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</si>
  <si>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</si>
  <si>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</si>
  <si>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</si>
  <si>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</si>
  <si>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</si>
  <si>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</si>
  <si>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</si>
  <si>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</si>
  <si>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</si>
  <si>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</si>
  <si>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</si>
  <si>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</si>
  <si>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</si>
  <si>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</si>
  <si>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</si>
  <si>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</si>
  <si>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</si>
  <si>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</si>
  <si>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</si>
  <si>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</si>
  <si>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</si>
  <si>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</si>
  <si>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</si>
  <si>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</si>
  <si>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</si>
  <si>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</si>
  <si>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</si>
  <si>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</si>
  <si>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</si>
  <si>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</si>
  <si>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</si>
  <si>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</si>
  <si>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</si>
  <si>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</si>
  <si>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</si>
  <si>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</si>
  <si>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</si>
  <si>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</si>
  <si>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</si>
  <si>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</si>
  <si>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</si>
  <si>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</si>
  <si>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</si>
  <si>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</si>
  <si>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</si>
  <si>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</si>
  <si>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</si>
  <si>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</si>
  <si>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</si>
  <si>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</si>
  <si>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</si>
  <si>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</si>
  <si>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</si>
  <si>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</si>
  <si>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</si>
  <si>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</si>
  <si>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</si>
  <si>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</si>
  <si>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</si>
  <si>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</si>
  <si>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</si>
  <si>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</si>
  <si>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</si>
  <si>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</si>
  <si>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</si>
  <si>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</si>
  <si>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</si>
  <si>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</si>
  <si>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</si>
  <si>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</si>
  <si>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</si>
  <si>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</si>
  <si>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</si>
  <si>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</si>
  <si>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</si>
  <si>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</si>
  <si>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</si>
  <si>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</si>
  <si>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</si>
  <si>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</si>
  <si>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</si>
  <si>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</si>
  <si>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</si>
  <si>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</si>
  <si>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</si>
  <si>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</si>
  <si>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</si>
  <si>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</si>
  <si>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</si>
  <si>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</si>
  <si>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</si>
  <si>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</si>
  <si>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</si>
  <si>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</si>
  <si>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</si>
  <si>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</si>
  <si>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</si>
  <si>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</si>
  <si>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</si>
  <si>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</si>
  <si>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</si>
  <si>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</si>
  <si>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</si>
  <si>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</si>
  <si>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</si>
  <si>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</si>
  <si>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</si>
  <si>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</si>
  <si>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</si>
  <si>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</si>
  <si>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</si>
  <si>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</si>
  <si>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</si>
  <si>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</si>
  <si>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</si>
  <si>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</si>
  <si>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</si>
  <si>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</si>
  <si>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</si>
  <si>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</si>
  <si>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</si>
  <si>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</si>
  <si>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</si>
  <si>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</si>
  <si>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</si>
  <si>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</si>
  <si>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</si>
  <si>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</si>
  <si>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</si>
  <si>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</si>
  <si>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</si>
  <si>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</si>
  <si>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</si>
  <si>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</si>
  <si>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</si>
  <si>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</si>
  <si>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</si>
  <si>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</si>
  <si>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</si>
  <si>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</si>
  <si>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</si>
  <si>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</si>
  <si>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</si>
  <si>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</si>
  <si>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</si>
  <si>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</si>
  <si>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</si>
  <si>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</si>
  <si>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</si>
  <si>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</si>
  <si>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</si>
  <si>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</si>
  <si>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</si>
  <si>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</si>
  <si>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</si>
  <si>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</si>
  <si>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</si>
  <si>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</si>
  <si>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</si>
  <si>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</si>
  <si>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</si>
  <si>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</si>
  <si>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</si>
  <si>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</si>
  <si>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</si>
  <si>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</si>
  <si>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</si>
  <si>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</si>
  <si>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</si>
  <si>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</si>
  <si>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</si>
  <si>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</si>
  <si>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</si>
  <si>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</si>
  <si>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</si>
  <si>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</si>
  <si>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</si>
  <si>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</si>
  <si>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</si>
  <si>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</si>
  <si>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</si>
  <si>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</si>
  <si>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</si>
  <si>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</si>
  <si>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</si>
  <si>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</si>
  <si>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</si>
  <si>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</si>
  <si>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</si>
  <si>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</si>
  <si>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</si>
  <si>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</si>
  <si>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</si>
  <si>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</si>
  <si>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</si>
  <si>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</si>
  <si>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</si>
  <si>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</si>
  <si>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</si>
  <si>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</si>
  <si>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</si>
  <si>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</si>
  <si>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</si>
  <si>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</si>
  <si>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</si>
  <si>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</si>
  <si>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</si>
  <si>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</si>
  <si>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</si>
  <si>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</si>
  <si>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</si>
  <si>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</si>
  <si>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</si>
  <si>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</si>
  <si>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</si>
  <si>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</si>
  <si>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</si>
  <si>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</si>
  <si>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</si>
  <si>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</si>
  <si>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</si>
  <si>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</si>
  <si>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</si>
  <si>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</si>
  <si>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</si>
  <si>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</si>
  <si>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</si>
  <si>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</si>
  <si>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</si>
  <si>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</si>
  <si>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</si>
  <si>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</si>
  <si>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</si>
  <si>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</si>
  <si>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</si>
  <si>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</si>
  <si>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</si>
  <si>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</si>
  <si>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</si>
  <si>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</si>
  <si>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</si>
  <si>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</si>
  <si>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</si>
  <si>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</si>
  <si>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</si>
  <si>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</si>
  <si>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</si>
  <si>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</si>
  <si>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</si>
  <si>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</si>
  <si>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</si>
  <si>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</si>
  <si>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</si>
  <si>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</si>
  <si>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</si>
  <si>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</si>
  <si>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</si>
  <si>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</si>
  <si>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</si>
  <si>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</si>
  <si>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</si>
  <si>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</si>
  <si>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</si>
  <si>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</si>
  <si>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</si>
  <si>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</si>
  <si>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</si>
  <si>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</si>
  <si>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</si>
  <si>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</si>
  <si>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</si>
  <si>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</si>
  <si>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</si>
  <si>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</si>
  <si>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</si>
  <si>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</si>
  <si>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</si>
  <si>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</si>
  <si>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</si>
  <si>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</si>
  <si>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</si>
  <si>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</si>
  <si>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</si>
  <si>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</si>
  <si>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</si>
  <si>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</si>
  <si>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</si>
  <si>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</si>
  <si>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</si>
  <si>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</si>
  <si>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</si>
  <si>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</si>
  <si>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</si>
  <si>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</si>
  <si>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</si>
  <si>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</si>
  <si>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</si>
  <si>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</si>
  <si>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</si>
  <si>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</si>
  <si>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</si>
  <si>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</si>
  <si>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</si>
  <si>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</si>
  <si>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</si>
  <si>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</si>
  <si>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</si>
  <si>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</si>
  <si>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</si>
  <si>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</si>
  <si>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</si>
  <si>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</si>
  <si>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</si>
  <si>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</si>
  <si>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</si>
  <si>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</si>
  <si>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</si>
  <si>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</si>
  <si>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</si>
  <si>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</si>
  <si>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</si>
  <si>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</si>
  <si>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</si>
  <si>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</si>
  <si>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</si>
  <si>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</si>
  <si>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</si>
  <si>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</si>
  <si>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</si>
  <si>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</si>
  <si>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</si>
  <si>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</si>
  <si>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</si>
  <si>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</si>
  <si>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</si>
  <si>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</si>
  <si>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</si>
  <si>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</si>
  <si>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</si>
  <si>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</si>
  <si>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</si>
  <si>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</si>
  <si>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</si>
  <si>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</si>
  <si>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</si>
  <si>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</si>
  <si>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</si>
  <si>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</si>
  <si>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</si>
  <si>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</si>
  <si>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</si>
  <si>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</si>
  <si>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</si>
  <si>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</si>
  <si>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</si>
  <si>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</si>
  <si>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</si>
  <si>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</si>
  <si>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</si>
  <si>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</si>
  <si>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</si>
  <si>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</si>
  <si>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</si>
  <si>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</si>
  <si>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</si>
  <si>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</si>
  <si>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</si>
  <si>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</si>
  <si>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</si>
  <si>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</si>
  <si>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</si>
  <si>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</si>
  <si>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</si>
  <si>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</si>
  <si>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</si>
  <si>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</si>
  <si>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</si>
  <si>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</si>
  <si>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</si>
  <si>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</si>
  <si>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</si>
  <si>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</si>
  <si>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</si>
  <si>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</si>
  <si>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</si>
  <si>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</si>
  <si>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</si>
  <si>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</si>
  <si>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</si>
  <si>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</si>
  <si>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</si>
  <si>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</si>
  <si>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</si>
  <si>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</si>
  <si>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</si>
  <si>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</si>
  <si>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</si>
  <si>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</si>
  <si>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</si>
  <si>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</si>
  <si>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</si>
  <si>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</si>
  <si>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</si>
  <si>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</si>
  <si>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</si>
  <si>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</si>
  <si>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</si>
  <si>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</si>
  <si>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</si>
  <si>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</si>
  <si>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</si>
  <si>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</si>
  <si>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</si>
  <si>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</si>
  <si>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</si>
  <si>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</si>
  <si>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</si>
  <si>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</si>
  <si>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</si>
  <si>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</si>
  <si>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</si>
  <si>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</si>
  <si>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</si>
  <si>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</si>
  <si>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</si>
  <si>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</si>
  <si>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</si>
  <si>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</si>
  <si>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</si>
  <si>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</si>
  <si>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</si>
  <si>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</si>
  <si>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</si>
  <si>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</si>
  <si>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</si>
  <si>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</si>
  <si>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</si>
  <si>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</si>
  <si>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</si>
  <si>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</si>
  <si>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</si>
  <si>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</si>
  <si>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</si>
  <si>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</si>
  <si>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</si>
  <si>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</si>
  <si>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</si>
  <si>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</si>
  <si>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</si>
  <si>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</si>
  <si>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</si>
  <si>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</si>
  <si>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</si>
  <si>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</si>
  <si>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</si>
  <si>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</si>
  <si>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</si>
  <si>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</si>
  <si>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</si>
  <si>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</si>
  <si>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</si>
  <si>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</si>
  <si>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</si>
  <si>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</si>
  <si>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</si>
  <si>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</si>
  <si>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</si>
  <si>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</si>
  <si>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</si>
  <si>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</si>
  <si>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</si>
  <si>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</si>
  <si>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</si>
  <si>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</si>
  <si>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</si>
  <si>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</si>
  <si>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</si>
  <si>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</si>
  <si>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</si>
  <si>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</si>
  <si>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</si>
  <si>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</si>
  <si>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</si>
  <si>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</si>
  <si>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</si>
  <si>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</si>
  <si>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</si>
  <si>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</si>
  <si>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</si>
  <si>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</si>
  <si>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</si>
  <si>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</si>
  <si>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</si>
  <si>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</si>
  <si>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</si>
  <si>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</si>
  <si>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</si>
  <si>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</si>
  <si>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</si>
  <si>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</si>
  <si>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</si>
  <si>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</si>
  <si>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</si>
  <si>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</si>
  <si>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</si>
  <si>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</si>
  <si>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</si>
  <si>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</si>
  <si>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</si>
  <si>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</si>
  <si>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</si>
  <si>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</si>
  <si>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</si>
  <si>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</si>
  <si>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</si>
  <si>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</si>
  <si>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</si>
  <si>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</si>
  <si>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</si>
  <si>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</si>
  <si>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</si>
  <si>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</si>
  <si>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</si>
  <si>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</si>
  <si>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</si>
  <si>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</si>
  <si>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</si>
  <si>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</si>
  <si>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</si>
  <si>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</si>
  <si>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</si>
  <si>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</si>
  <si>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</si>
  <si>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</si>
  <si>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</si>
  <si>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</si>
  <si>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</si>
  <si>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</si>
  <si>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</si>
  <si>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</si>
  <si>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</si>
  <si>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</si>
  <si>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</si>
  <si>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</si>
  <si>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</si>
  <si>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</si>
  <si>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</si>
  <si>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</si>
  <si>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</si>
  <si>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</si>
  <si>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</si>
  <si>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</si>
  <si>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</si>
  <si>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</si>
  <si>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</si>
  <si>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</si>
  <si>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</si>
  <si>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</si>
  <si>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</si>
  <si>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</si>
  <si>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</si>
  <si>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</si>
  <si>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</si>
  <si>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</si>
  <si>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</si>
  <si>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</si>
  <si>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</si>
  <si>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</si>
  <si>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</si>
  <si>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</si>
  <si>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</si>
  <si>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</si>
  <si>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</si>
  <si>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</si>
  <si>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</si>
  <si>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</si>
  <si>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</si>
  <si>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</si>
  <si>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</si>
  <si>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</si>
  <si>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</si>
  <si>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</si>
  <si>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</si>
  <si>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</si>
  <si>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</si>
  <si>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</si>
  <si>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</si>
  <si>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</si>
  <si>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</si>
  <si>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</si>
  <si>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</si>
  <si>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</si>
  <si>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</si>
  <si>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</si>
  <si>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</si>
  <si>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</si>
  <si>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</si>
  <si>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</si>
  <si>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</si>
  <si>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</si>
  <si>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</si>
  <si>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</si>
  <si>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</si>
  <si>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</si>
  <si>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</si>
  <si>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</si>
  <si>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</si>
  <si>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</si>
  <si>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</si>
  <si>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</si>
  <si>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</si>
  <si>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</si>
  <si>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</si>
  <si>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</si>
  <si>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</si>
  <si>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</si>
  <si>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</si>
  <si>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</si>
  <si>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</si>
  <si>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</si>
  <si>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</si>
  <si>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</si>
  <si>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</si>
  <si>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</si>
  <si>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</si>
  <si>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</si>
  <si>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</si>
  <si>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</si>
  <si>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</si>
  <si>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</si>
  <si>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</si>
  <si>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</si>
  <si>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</si>
  <si>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</si>
  <si>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</si>
  <si>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</si>
  <si>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</si>
  <si>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</si>
  <si>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</si>
  <si>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</si>
  <si>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</si>
  <si>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</si>
  <si>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</si>
  <si>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</si>
  <si>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</si>
  <si>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</si>
  <si>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</si>
  <si>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</si>
  <si>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</si>
  <si>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</si>
  <si>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</si>
  <si>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</si>
  <si>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</si>
  <si>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</si>
  <si>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</si>
  <si>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</si>
  <si>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</si>
  <si>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</si>
  <si>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</si>
  <si>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</si>
  <si>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</si>
  <si>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</si>
  <si>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</si>
  <si>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</si>
  <si>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</si>
  <si>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</si>
  <si>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</si>
  <si>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</si>
  <si>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</si>
  <si>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</si>
  <si>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</si>
  <si>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</si>
  <si>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</si>
  <si>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</si>
  <si>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</si>
  <si>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</si>
  <si>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</si>
  <si>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</si>
  <si>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</si>
  <si>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</si>
  <si>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</si>
  <si>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</si>
  <si>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</si>
  <si>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</si>
  <si>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</si>
  <si>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</si>
  <si>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</si>
  <si>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</si>
  <si>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</si>
  <si>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</si>
  <si>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</si>
  <si>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</si>
  <si>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</si>
  <si>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</si>
  <si>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</si>
  <si>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</si>
  <si>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</si>
  <si>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</si>
  <si>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</si>
  <si>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</si>
  <si>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</si>
  <si>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</si>
  <si>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</si>
  <si>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</si>
  <si>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</si>
  <si>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</si>
  <si>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</si>
  <si>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</si>
  <si>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</si>
  <si>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</si>
  <si>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</si>
  <si>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</si>
  <si>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</si>
  <si>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</si>
  <si>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</si>
  <si>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</si>
  <si>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</si>
  <si>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</si>
  <si>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</si>
  <si>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</si>
  <si>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</si>
  <si>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</si>
  <si>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</si>
  <si>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</si>
  <si>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</si>
  <si>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</si>
  <si>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</si>
  <si>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</si>
  <si>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</si>
  <si>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</si>
  <si>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</si>
  <si>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</si>
  <si>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</si>
  <si>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</si>
  <si>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</si>
  <si>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</si>
  <si>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</si>
  <si>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</si>
  <si>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</si>
  <si>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</si>
  <si>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</si>
  <si>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</si>
  <si>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</si>
  <si>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</si>
  <si>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</si>
  <si>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</si>
  <si>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</si>
  <si>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</si>
  <si>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</si>
  <si>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</si>
  <si>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</si>
  <si>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</si>
  <si>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</si>
  <si>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</si>
  <si>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</si>
  <si>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</si>
  <si>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</si>
  <si>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</si>
  <si>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</si>
  <si>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</si>
  <si>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</si>
  <si>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</si>
  <si>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</si>
  <si>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</si>
  <si>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</si>
  <si>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</si>
  <si>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</si>
  <si>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</si>
  <si>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</si>
  <si>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</si>
  <si>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</si>
  <si>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</si>
  <si>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</si>
  <si>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</si>
  <si>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</si>
  <si>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</si>
  <si>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</si>
  <si>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</si>
  <si>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</si>
  <si>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</si>
  <si>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</si>
  <si>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</si>
  <si>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</si>
  <si>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</si>
  <si>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</si>
  <si>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</si>
  <si>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</si>
  <si>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</si>
  <si>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</si>
  <si>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</si>
  <si>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</si>
  <si>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</si>
  <si>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</si>
  <si>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</si>
  <si>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</si>
  <si>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</si>
  <si>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</si>
  <si>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</si>
  <si>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</si>
  <si>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</si>
  <si>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</si>
  <si>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</si>
  <si>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</si>
  <si>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</si>
  <si>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</si>
  <si>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</si>
  <si>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</si>
  <si>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</si>
  <si>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</si>
  <si>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</si>
  <si>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</si>
  <si>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</si>
  <si>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</si>
  <si>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</si>
  <si>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</si>
  <si>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</si>
  <si>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</si>
  <si>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</si>
  <si>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</si>
  <si>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</si>
  <si>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</si>
  <si>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</si>
  <si>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</si>
  <si>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</si>
  <si>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</si>
  <si>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</si>
  <si>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</si>
  <si>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</si>
  <si>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</si>
  <si>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</si>
  <si>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</si>
  <si>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</si>
  <si>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</si>
  <si>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</si>
  <si>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</si>
  <si>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</si>
  <si>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</si>
  <si>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</si>
  <si>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</si>
  <si>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</si>
  <si>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</si>
  <si>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</si>
  <si>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</si>
  <si>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</si>
  <si>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</si>
  <si>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</si>
  <si>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</si>
  <si>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</si>
  <si>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</si>
  <si>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</si>
  <si>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</si>
  <si>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</si>
  <si>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</si>
  <si>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</si>
  <si>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</si>
  <si>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</si>
  <si>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</si>
  <si>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</si>
  <si>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</si>
  <si>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</si>
  <si>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</si>
  <si>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</si>
  <si>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</si>
  <si>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</si>
  <si>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</si>
  <si>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</si>
  <si>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</si>
  <si>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</si>
  <si>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</si>
  <si>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</si>
  <si>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</si>
  <si>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</si>
  <si>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</si>
  <si>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</si>
  <si>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</si>
  <si>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</si>
  <si>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</si>
  <si>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</si>
  <si>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</si>
  <si>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</si>
  <si>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</si>
  <si>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</si>
  <si>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</si>
  <si>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</si>
  <si>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</si>
  <si>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</si>
  <si>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</si>
  <si>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</si>
  <si>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</si>
  <si>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</si>
  <si>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</si>
  <si>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</si>
  <si>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</si>
  <si>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</si>
  <si>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</si>
  <si>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</si>
  <si>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</si>
  <si>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</si>
  <si>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</si>
  <si>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</si>
  <si>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</si>
  <si>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</si>
  <si>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</si>
  <si>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</si>
  <si>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</si>
  <si>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</si>
  <si>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</si>
  <si>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</si>
  <si>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</si>
  <si>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</si>
  <si>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</si>
  <si>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</si>
  <si>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</si>
  <si>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</si>
  <si>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</si>
  <si>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</si>
  <si>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</si>
  <si>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</si>
  <si>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</si>
  <si>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</si>
  <si>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</si>
  <si>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</si>
  <si>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</si>
  <si>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</si>
  <si>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</si>
  <si>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</si>
  <si>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</si>
  <si>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</si>
  <si>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</si>
  <si>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</si>
  <si>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</si>
  <si>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</si>
  <si>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</si>
  <si>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</si>
  <si>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</si>
  <si>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</si>
  <si>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</si>
  <si>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</si>
  <si>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</si>
  <si>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</si>
  <si>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</si>
  <si>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</si>
  <si>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</si>
  <si>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</si>
  <si>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</si>
  <si>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</si>
  <si>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</si>
  <si>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</si>
  <si>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</si>
  <si>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</si>
  <si>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</si>
  <si>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</si>
  <si>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</si>
  <si>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</si>
  <si>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</si>
  <si>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</si>
  <si>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</si>
  <si>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</si>
  <si>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</si>
  <si>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</si>
  <si>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</si>
  <si>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</si>
  <si>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</si>
  <si>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</si>
  <si>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</si>
  <si>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</si>
  <si>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</si>
  <si>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</si>
  <si>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</si>
  <si>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</si>
  <si>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</si>
  <si>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</si>
  <si>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</si>
  <si>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</si>
  <si>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</si>
  <si>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</si>
  <si>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</si>
  <si>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</si>
  <si>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</si>
  <si>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</si>
  <si>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</si>
  <si>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</si>
  <si>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</si>
  <si>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</si>
  <si>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</si>
  <si>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</si>
  <si>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</si>
  <si>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</si>
  <si>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</si>
  <si>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</si>
  <si>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</si>
  <si>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</si>
  <si>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</si>
  <si>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</si>
  <si>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</si>
  <si>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</si>
  <si>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</si>
  <si>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</si>
  <si>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</si>
  <si>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</si>
  <si>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</si>
  <si>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</si>
  <si>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</si>
  <si>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</si>
  <si>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</si>
  <si>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</si>
  <si>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</si>
  <si>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</si>
  <si>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</si>
  <si>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</si>
  <si>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</si>
  <si>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</si>
  <si>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</si>
  <si>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</si>
  <si>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</si>
  <si>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</si>
  <si>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</si>
  <si>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</si>
  <si>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</si>
  <si>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</si>
  <si>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</si>
  <si>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</si>
  <si>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</si>
  <si>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</si>
  <si>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</si>
  <si>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</si>
  <si>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</si>
  <si>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</si>
  <si>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</si>
  <si>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</si>
  <si>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</si>
  <si>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</si>
  <si>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</si>
  <si>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</si>
  <si>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</si>
  <si>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</si>
  <si>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</si>
  <si>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</si>
  <si>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</si>
  <si>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</si>
  <si>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</si>
  <si>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</si>
  <si>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</si>
  <si>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</si>
  <si>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</si>
  <si>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</si>
  <si>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</si>
  <si>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</si>
  <si>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</si>
  <si>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</si>
  <si>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</si>
  <si>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</si>
  <si>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</si>
  <si>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</si>
  <si>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</si>
  <si>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</si>
  <si>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</si>
  <si>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</si>
  <si>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</si>
  <si>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</si>
  <si>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</si>
  <si>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</si>
  <si>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</si>
  <si>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</si>
  <si>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</si>
  <si>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</si>
  <si>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</si>
  <si>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</si>
  <si>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</si>
  <si>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</si>
  <si>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</si>
  <si>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</si>
  <si>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</si>
  <si>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</si>
  <si>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</si>
  <si>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</si>
  <si>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</si>
  <si>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</si>
  <si>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</si>
  <si>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</si>
  <si>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</si>
  <si>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</si>
  <si>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</si>
  <si>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</si>
  <si>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</si>
  <si>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</si>
  <si>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</si>
  <si>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</si>
  <si>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</si>
  <si>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</si>
  <si>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</si>
  <si>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</si>
  <si>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</si>
  <si>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</si>
  <si>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</si>
  <si>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</si>
  <si>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</si>
  <si>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</si>
  <si>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</si>
  <si>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</si>
  <si>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</si>
  <si>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</si>
  <si>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</si>
  <si>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</si>
  <si>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</si>
  <si>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</si>
  <si>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</si>
  <si>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</si>
  <si>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</si>
  <si>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</si>
  <si>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</si>
  <si>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</si>
  <si>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</si>
  <si>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</si>
  <si>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</si>
  <si>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</si>
  <si>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</si>
  <si>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</si>
  <si>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</si>
  <si>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</si>
  <si>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</si>
  <si>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</si>
  <si>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</si>
  <si>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</si>
  <si>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</si>
  <si>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</si>
  <si>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</si>
  <si>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</si>
  <si>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</si>
  <si>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</si>
  <si>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</si>
  <si>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</si>
  <si>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</si>
  <si>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</si>
  <si>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</si>
  <si>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</si>
  <si>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</si>
  <si>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</si>
  <si>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</si>
  <si>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</si>
  <si>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</si>
  <si>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</si>
  <si>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</si>
  <si>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</si>
  <si>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</si>
  <si>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</si>
  <si>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</si>
  <si>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</si>
  <si>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</si>
  <si>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</si>
  <si>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</si>
  <si>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</si>
  <si>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</si>
  <si>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</si>
  <si>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</si>
  <si>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</si>
  <si>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</si>
  <si>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</si>
  <si>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</si>
  <si>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</si>
  <si>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</si>
  <si>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</si>
  <si>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</si>
  <si>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</si>
  <si>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</si>
  <si>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</si>
  <si>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</si>
  <si>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</si>
  <si>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</si>
  <si>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</si>
  <si>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</si>
  <si>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</si>
  <si>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</si>
  <si>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</si>
  <si>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</si>
  <si>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</si>
  <si>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</si>
  <si>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</si>
  <si>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</si>
  <si>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</si>
  <si>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</si>
  <si>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</si>
  <si>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</si>
  <si>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</si>
  <si>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</si>
  <si>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</si>
  <si>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</si>
  <si>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</si>
  <si>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</si>
  <si>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</si>
  <si>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</si>
  <si>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</si>
  <si>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</si>
  <si>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</si>
  <si>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</si>
  <si>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</si>
  <si>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</si>
  <si>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</si>
  <si>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</si>
  <si>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</si>
  <si>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</si>
  <si>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</si>
  <si>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</si>
  <si>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</si>
  <si>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</si>
  <si>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</si>
  <si>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</si>
  <si>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</si>
  <si>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</si>
  <si>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</si>
  <si>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</si>
  <si>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</si>
  <si>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</si>
  <si>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</si>
  <si>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</si>
  <si>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</si>
  <si>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</si>
  <si>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</si>
  <si>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</si>
  <si>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</si>
  <si>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</si>
  <si>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</si>
  <si>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</si>
  <si>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</si>
  <si>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</si>
  <si>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</si>
  <si>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</si>
  <si>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</si>
  <si>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</si>
  <si>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</si>
  <si>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</si>
  <si>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</si>
  <si>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</si>
  <si>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</si>
  <si>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</si>
  <si>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</si>
  <si>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</si>
  <si>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</si>
  <si>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</si>
  <si>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</si>
  <si>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</si>
  <si>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</si>
  <si>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</si>
  <si>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</si>
  <si>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</si>
  <si>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</si>
  <si>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</si>
  <si>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</si>
  <si>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</si>
  <si>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</si>
  <si>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</si>
  <si>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</si>
  <si>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</si>
  <si>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</si>
  <si>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</si>
  <si>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</si>
  <si>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</si>
  <si>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</si>
  <si>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</si>
  <si>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</si>
  <si>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</si>
  <si>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</si>
  <si>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</si>
  <si>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</si>
  <si>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</si>
  <si>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</si>
  <si>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</si>
  <si>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</si>
  <si>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</si>
  <si>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</si>
  <si>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</si>
  <si>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</si>
  <si>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</si>
  <si>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</si>
  <si>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</si>
  <si>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</si>
  <si>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</si>
  <si>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</si>
  <si>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</si>
  <si>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</si>
  <si>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</si>
  <si>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</si>
  <si>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</si>
  <si>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</si>
  <si>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</si>
  <si>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</si>
  <si>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</si>
  <si>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</si>
  <si>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</si>
  <si>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</si>
  <si>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</si>
  <si>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</si>
  <si>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</si>
  <si>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</si>
  <si>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</si>
  <si>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</si>
  <si>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</si>
  <si>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</si>
  <si>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</si>
  <si>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</si>
  <si>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</si>
  <si>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</si>
  <si>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</si>
  <si>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</si>
  <si>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</si>
  <si>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</si>
  <si>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</si>
  <si>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</si>
  <si>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</si>
  <si>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</si>
  <si>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</si>
  <si>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</si>
  <si>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</si>
  <si>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</si>
  <si>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</si>
  <si>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</si>
  <si>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</si>
  <si>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</si>
  <si>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</si>
  <si>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</si>
  <si>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</si>
  <si>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</si>
  <si>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</si>
  <si>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</si>
  <si>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</si>
  <si>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</si>
  <si>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</si>
  <si>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</si>
  <si>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</si>
  <si>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</si>
  <si>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</si>
  <si>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</si>
  <si>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</si>
  <si>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</si>
  <si>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</si>
  <si>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</si>
  <si>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</si>
  <si>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</si>
  <si>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</si>
  <si>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</si>
  <si>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</si>
  <si>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</si>
  <si>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</si>
  <si>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</si>
  <si>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</si>
  <si>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</si>
  <si>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</si>
  <si>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</si>
  <si>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</si>
  <si>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</si>
  <si>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</si>
  <si>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</si>
  <si>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</si>
  <si>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</si>
  <si>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</si>
  <si>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</si>
  <si>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</si>
  <si>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</si>
  <si>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</si>
  <si>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</si>
  <si>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</si>
  <si>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</si>
  <si>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</si>
  <si>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</si>
  <si>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</si>
  <si>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</si>
  <si>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</si>
  <si>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</si>
  <si>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</si>
  <si>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</si>
  <si>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</si>
  <si>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</si>
  <si>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</si>
  <si>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</si>
  <si>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</si>
  <si>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</si>
  <si>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</si>
  <si>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</si>
  <si>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</si>
  <si>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</si>
  <si>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</si>
  <si>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</si>
  <si>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</si>
  <si>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</si>
  <si>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</si>
  <si>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</si>
  <si>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</si>
  <si>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</si>
  <si>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</si>
  <si>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</si>
  <si>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</si>
  <si>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</si>
  <si>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</si>
  <si>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</si>
  <si>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</si>
  <si>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</si>
  <si>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</si>
  <si>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</si>
  <si>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</si>
  <si>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</si>
  <si>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</si>
  <si>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</si>
  <si>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</si>
  <si>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</si>
  <si>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</si>
  <si>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</si>
  <si>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</si>
  <si>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</si>
  <si>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</si>
  <si>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</si>
  <si>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</si>
  <si>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</si>
  <si>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</si>
  <si>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</si>
  <si>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</si>
  <si>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</si>
  <si>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</si>
  <si>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</si>
  <si>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</si>
  <si>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</si>
  <si>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</si>
  <si>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</si>
  <si>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</si>
  <si>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</si>
  <si>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</si>
  <si>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</si>
  <si>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</si>
  <si>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</si>
  <si>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</si>
  <si>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</si>
  <si>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</si>
  <si>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</si>
  <si>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</si>
  <si>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</si>
  <si>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</si>
  <si>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</si>
  <si>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</si>
  <si>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</si>
  <si>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</si>
  <si>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</si>
  <si>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</si>
  <si>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</si>
  <si>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</si>
  <si>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</si>
  <si>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</si>
  <si>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</si>
  <si>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</si>
  <si>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</si>
  <si>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</si>
  <si>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</si>
  <si>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</si>
  <si>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</si>
  <si>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</si>
  <si>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</si>
  <si>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</si>
  <si>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</si>
  <si>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</si>
  <si>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</si>
  <si>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</si>
  <si>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</si>
  <si>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</si>
  <si>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</si>
  <si>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</si>
  <si>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</si>
  <si>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</si>
  <si>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</si>
  <si>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</si>
  <si>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</si>
  <si>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</si>
  <si>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</si>
  <si>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</si>
  <si>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</si>
  <si>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</si>
  <si>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</si>
  <si>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</si>
  <si>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</si>
  <si>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</si>
  <si>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</si>
  <si>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</si>
  <si>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</si>
  <si>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</si>
  <si>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</si>
  <si>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</si>
  <si>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</si>
  <si>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</si>
  <si>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</si>
  <si>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</si>
  <si>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</si>
  <si>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</si>
  <si>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</si>
  <si>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</si>
  <si>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</si>
  <si>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</si>
  <si>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</si>
  <si>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</si>
  <si>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</si>
  <si>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</si>
  <si>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</si>
  <si>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</si>
  <si>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</si>
  <si>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</si>
  <si>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</si>
  <si>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</si>
  <si>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</si>
  <si>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</si>
  <si>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</si>
  <si>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</si>
  <si>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</si>
  <si>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</si>
  <si>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</si>
  <si>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</si>
  <si>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</si>
  <si>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</si>
  <si>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</si>
  <si>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</si>
  <si>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</si>
  <si>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</si>
  <si>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</si>
  <si>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</si>
  <si>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</si>
  <si>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</si>
  <si>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</si>
  <si>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</si>
  <si>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</si>
  <si>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</si>
  <si>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</si>
  <si>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</si>
  <si>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</si>
  <si>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</si>
  <si>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</si>
  <si>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</si>
  <si>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</si>
  <si>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</si>
  <si>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</si>
  <si>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</si>
  <si>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</si>
  <si>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</si>
  <si>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</si>
  <si>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</si>
  <si>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</si>
  <si>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</si>
  <si>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</si>
  <si>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</si>
  <si>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</si>
  <si>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</si>
  <si>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</si>
  <si>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</si>
  <si>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</si>
  <si>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</si>
  <si>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</si>
  <si>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</si>
  <si>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</si>
  <si>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</si>
  <si>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</si>
  <si>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</si>
  <si>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</si>
  <si>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</si>
  <si>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</si>
  <si>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</si>
  <si>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</si>
  <si>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</si>
  <si>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</si>
  <si>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</si>
  <si>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</si>
  <si>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</si>
  <si>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</si>
  <si>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</si>
  <si>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</si>
  <si>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</si>
  <si>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</si>
  <si>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</si>
  <si>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</si>
  <si>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</si>
  <si>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</si>
  <si>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</si>
  <si>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</si>
  <si>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</si>
  <si>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</si>
  <si>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</si>
  <si>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</si>
  <si>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</si>
  <si>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</si>
  <si>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</si>
  <si>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</si>
  <si>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</si>
  <si>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</si>
  <si>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</si>
  <si>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</si>
  <si>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</si>
  <si>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</si>
  <si>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</si>
  <si>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</si>
  <si>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</si>
  <si>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</si>
  <si>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</si>
  <si>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</si>
  <si>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</si>
  <si>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</si>
  <si>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</si>
  <si>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</si>
  <si>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</si>
  <si>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</si>
  <si>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</si>
  <si>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</si>
  <si>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</si>
  <si>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</si>
  <si>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</si>
  <si>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</si>
  <si>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</si>
  <si>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</si>
  <si>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</si>
  <si>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</si>
  <si>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</si>
  <si>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</si>
  <si>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</si>
  <si>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</si>
  <si>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</si>
  <si>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</si>
  <si>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</si>
  <si>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</si>
  <si>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</si>
  <si>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</si>
  <si>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</si>
  <si>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</si>
  <si>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</si>
  <si>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</si>
  <si>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</si>
  <si>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</si>
  <si>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</si>
  <si>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</si>
  <si>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</si>
  <si>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</si>
  <si>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</si>
  <si>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</si>
  <si>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</si>
  <si>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</si>
  <si>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</si>
  <si>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</si>
  <si>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</si>
  <si>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</si>
  <si>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</si>
  <si>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</si>
  <si>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</si>
  <si>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</si>
  <si>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</si>
  <si>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</si>
  <si>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</si>
  <si>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</si>
  <si>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</si>
  <si>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</si>
  <si>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</si>
  <si>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</si>
  <si>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</si>
  <si>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</si>
  <si>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</si>
  <si>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</si>
  <si>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</si>
  <si>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</si>
  <si>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</si>
  <si>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</si>
  <si>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</si>
  <si>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</si>
  <si>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</si>
  <si>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</si>
  <si>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</si>
  <si>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</si>
  <si>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</si>
  <si>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</si>
  <si>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</si>
  <si>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</si>
  <si>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</si>
  <si>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</si>
  <si>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</si>
  <si>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</si>
  <si>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</si>
  <si>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</si>
  <si>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</si>
  <si>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</si>
  <si>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</si>
  <si>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</si>
  <si>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</si>
  <si>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</si>
  <si>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</si>
  <si>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</si>
  <si>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</si>
  <si>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</si>
  <si>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</si>
  <si>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</si>
  <si>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</si>
  <si>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</si>
  <si>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</si>
  <si>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</si>
  <si>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</si>
  <si>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</si>
  <si>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</si>
  <si>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</si>
  <si>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</si>
  <si>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</si>
  <si>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</si>
  <si>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</si>
  <si>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</si>
  <si>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</si>
  <si>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</si>
  <si>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</si>
  <si>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</si>
  <si>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</si>
  <si>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</si>
  <si>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</si>
  <si>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</si>
  <si>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</si>
  <si>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</si>
  <si>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</si>
  <si>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</si>
  <si>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</si>
  <si>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</si>
  <si>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</si>
  <si>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</si>
  <si>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</si>
  <si>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</si>
  <si>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</si>
  <si>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</si>
  <si>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</si>
  <si>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</si>
  <si>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</si>
  <si>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</si>
  <si>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</si>
  <si>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</si>
  <si>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</si>
  <si>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</si>
  <si>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</si>
  <si>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</si>
  <si>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</si>
  <si>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</si>
  <si>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</si>
  <si>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</si>
  <si>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</si>
  <si>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</si>
  <si>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</si>
  <si>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</si>
  <si>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</si>
  <si>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</si>
  <si>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</si>
  <si>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</si>
  <si>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</si>
  <si>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</si>
  <si>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</si>
  <si>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</si>
  <si>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</si>
  <si>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</si>
  <si>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</si>
  <si>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</si>
  <si>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</si>
  <si>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</si>
  <si>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</si>
  <si>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</si>
  <si>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</si>
  <si>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</si>
  <si>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</si>
  <si>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</si>
  <si>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</si>
  <si>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</si>
  <si>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</si>
  <si>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</si>
  <si>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</si>
  <si>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</si>
  <si>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</si>
  <si>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</si>
  <si>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</si>
  <si>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</si>
  <si>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</si>
  <si>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</si>
  <si>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</si>
  <si>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</si>
  <si>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</si>
  <si>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</si>
  <si>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</si>
  <si>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</si>
  <si>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</si>
  <si>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</si>
  <si>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</si>
  <si>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</si>
  <si>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</si>
  <si>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</si>
  <si>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</si>
  <si>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</si>
  <si>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</si>
  <si>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</si>
  <si>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</si>
  <si>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</si>
  <si>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</si>
  <si>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</si>
  <si>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</si>
  <si>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</si>
  <si>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</si>
  <si>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</si>
  <si>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</si>
  <si>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</si>
  <si>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</si>
  <si>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</si>
  <si>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</si>
  <si>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</si>
  <si>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</si>
  <si>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</si>
  <si>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</si>
  <si>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</si>
  <si>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</si>
  <si>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</si>
  <si>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</si>
  <si>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</si>
  <si>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</si>
  <si>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</si>
  <si>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</si>
  <si>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</si>
  <si>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</si>
  <si>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</si>
  <si>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</si>
  <si>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</si>
  <si>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</si>
  <si>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</si>
  <si>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</si>
  <si>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</si>
  <si>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</si>
  <si>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</si>
  <si>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</si>
  <si>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</si>
  <si>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</si>
  <si>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</si>
  <si>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</si>
  <si>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</si>
  <si>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</si>
  <si>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</si>
  <si>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</si>
  <si>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</si>
  <si>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</si>
  <si>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</si>
  <si>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</si>
  <si>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</si>
  <si>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</si>
  <si>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</si>
  <si>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</si>
  <si>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</si>
  <si>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</si>
  <si>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</si>
  <si>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</si>
  <si>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</si>
  <si>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</si>
  <si>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</si>
  <si>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</si>
  <si>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</si>
  <si>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</si>
  <si>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</si>
  <si>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</si>
  <si>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</si>
  <si>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</si>
  <si>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</si>
  <si>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</si>
  <si>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</si>
  <si>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</si>
  <si>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</si>
  <si>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</si>
  <si>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</si>
  <si>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</si>
  <si>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</si>
  <si>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</si>
  <si>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</si>
  <si>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</si>
  <si>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</si>
  <si>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</si>
  <si>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</si>
  <si>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</si>
  <si>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</si>
  <si>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</si>
  <si>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</si>
  <si>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</si>
  <si>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</si>
  <si>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</si>
  <si>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</si>
  <si>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</si>
  <si>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</si>
  <si>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</si>
  <si>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</si>
  <si>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</si>
  <si>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</si>
  <si>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</si>
  <si>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</si>
  <si>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</si>
  <si>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</si>
  <si>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</si>
  <si>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</si>
  <si>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</si>
  <si>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</si>
  <si>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</si>
  <si>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</si>
  <si>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</si>
  <si>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</si>
  <si>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</si>
  <si>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</si>
  <si>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</si>
  <si>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</si>
  <si>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</si>
  <si>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</si>
  <si>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</si>
  <si>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</si>
  <si>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</si>
  <si>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</si>
  <si>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</si>
  <si>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</si>
  <si>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</si>
  <si>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</si>
  <si>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</si>
  <si>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</si>
  <si>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</si>
  <si>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</si>
  <si>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</si>
  <si>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</si>
  <si>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</si>
  <si>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</si>
  <si>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</si>
  <si>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</si>
  <si>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</si>
  <si>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</si>
  <si>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</si>
  <si>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</si>
  <si>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</si>
  <si>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</si>
  <si>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</si>
  <si>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</si>
  <si>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</si>
  <si>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</si>
  <si>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</si>
  <si>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</si>
  <si>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</si>
  <si>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</si>
  <si>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</si>
  <si>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</si>
  <si>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</si>
  <si>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</si>
  <si>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</si>
  <si>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</si>
  <si>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</si>
  <si>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</si>
  <si>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</si>
  <si>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</si>
  <si>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</si>
  <si>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</si>
  <si>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</si>
  <si>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</si>
  <si>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</si>
  <si>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</si>
  <si>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</si>
  <si>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</si>
  <si>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</si>
  <si>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</si>
  <si>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</si>
  <si>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</si>
  <si>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</si>
  <si>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</si>
  <si>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</si>
  <si>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</si>
  <si>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</si>
  <si>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</si>
  <si>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</si>
  <si>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</si>
  <si>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</si>
  <si>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</si>
  <si>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</si>
  <si>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</si>
  <si>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</si>
  <si>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</si>
  <si>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</si>
  <si>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</si>
  <si>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</si>
  <si>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</si>
  <si>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</si>
  <si>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</si>
  <si>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</si>
  <si>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</si>
  <si>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</si>
  <si>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</si>
  <si>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</si>
  <si>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</si>
  <si>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</si>
  <si>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</si>
  <si>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</si>
  <si>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</si>
  <si>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</si>
  <si>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</si>
  <si>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</si>
  <si>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</si>
  <si>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</si>
  <si>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</si>
  <si>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</si>
  <si>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</si>
  <si>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</si>
  <si>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</si>
  <si>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</si>
  <si>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</si>
  <si>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</si>
  <si>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</si>
  <si>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</si>
  <si>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</si>
  <si>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</si>
  <si>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</si>
  <si>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</si>
  <si>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</si>
  <si>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</si>
  <si>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</si>
  <si>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</si>
  <si>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</si>
  <si>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</si>
  <si>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</si>
  <si>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</si>
  <si>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</si>
  <si>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</si>
  <si>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</si>
  <si>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</si>
  <si>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</si>
  <si>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</si>
  <si>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</si>
  <si>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</si>
  <si>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</si>
  <si>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</si>
  <si>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</si>
  <si>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</si>
  <si>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</si>
  <si>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</si>
  <si>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</si>
  <si>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</si>
  <si>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</si>
  <si>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</si>
  <si>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</si>
  <si>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</si>
  <si>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</si>
  <si>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</si>
  <si>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</si>
  <si>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</si>
  <si>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</si>
  <si>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</si>
  <si>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</si>
  <si>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</si>
  <si>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</si>
  <si>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</si>
  <si>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</si>
  <si>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</si>
  <si>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</si>
  <si>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</si>
  <si>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</si>
  <si>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</si>
  <si>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</si>
  <si>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</si>
  <si>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</si>
  <si>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</si>
  <si>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</si>
  <si>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</si>
  <si>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</si>
  <si>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</si>
  <si>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</si>
  <si>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</si>
  <si>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</si>
  <si>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</si>
  <si>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</si>
  <si>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</si>
  <si>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</si>
  <si>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</si>
  <si>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</si>
  <si>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</si>
  <si>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</si>
  <si>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</si>
  <si>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</si>
  <si>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</si>
  <si>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</si>
  <si>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</si>
  <si>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</si>
  <si>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</si>
  <si>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</si>
  <si>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</si>
  <si>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</si>
  <si>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</si>
  <si>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</si>
  <si>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</si>
  <si>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</si>
  <si>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</si>
  <si>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</si>
  <si>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</si>
  <si>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</si>
  <si>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</si>
  <si>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</si>
  <si>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</si>
  <si>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</si>
  <si>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</si>
  <si>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</si>
  <si>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</si>
  <si>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</si>
  <si>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</si>
  <si>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</si>
  <si>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</si>
  <si>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</si>
  <si>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</si>
  <si>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</si>
  <si>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</si>
  <si>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</si>
  <si>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</si>
  <si>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</si>
  <si>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</si>
  <si>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</si>
  <si>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</si>
  <si>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</si>
  <si>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</si>
  <si>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</si>
  <si>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</si>
  <si>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</si>
  <si>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</si>
  <si>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</si>
  <si>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</si>
  <si>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</si>
  <si>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</si>
  <si>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</si>
  <si>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</si>
  <si>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</si>
  <si>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</si>
  <si>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</si>
  <si>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</si>
  <si>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</si>
  <si>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</si>
  <si>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</si>
  <si>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</si>
  <si>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</si>
  <si>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</si>
  <si>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</si>
  <si>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</si>
  <si>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</si>
  <si>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</si>
  <si>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</si>
  <si>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</si>
  <si>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</si>
  <si>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</si>
  <si>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</si>
  <si>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</si>
  <si>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</si>
  <si>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</si>
  <si>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</si>
  <si>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</si>
  <si>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</si>
  <si>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</si>
  <si>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</si>
  <si>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</si>
  <si>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</si>
  <si>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</si>
  <si>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</si>
  <si>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</si>
  <si>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</si>
  <si>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</si>
  <si>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</si>
  <si>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</si>
  <si>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</si>
  <si>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</si>
  <si>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</si>
  <si>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</si>
  <si>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</si>
  <si>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</si>
  <si>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</si>
  <si>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</si>
  <si>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</si>
  <si>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</si>
  <si>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</si>
  <si>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</si>
  <si>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</si>
  <si>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</si>
  <si>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</si>
  <si>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</si>
  <si>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</si>
  <si>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</si>
  <si>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</si>
  <si>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</si>
  <si>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</si>
  <si>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</si>
  <si>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</si>
  <si>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</si>
  <si>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</si>
  <si>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</si>
  <si>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</si>
  <si>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</si>
  <si>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</si>
  <si>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</si>
  <si>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</si>
  <si>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</si>
  <si>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</si>
  <si>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</si>
  <si>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</si>
  <si>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</si>
  <si>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</si>
  <si>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</si>
  <si>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</si>
  <si>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</si>
  <si>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</si>
  <si>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</si>
  <si>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</si>
  <si>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</si>
  <si>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</si>
  <si>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</si>
  <si>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</si>
  <si>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</si>
  <si>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</si>
  <si>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</si>
  <si>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</si>
  <si>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</si>
  <si>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</si>
  <si>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</si>
  <si>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</si>
  <si>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</si>
  <si>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</si>
  <si>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</si>
  <si>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</si>
  <si>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</si>
  <si>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</si>
  <si>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</si>
  <si>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</si>
  <si>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</si>
  <si>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</si>
  <si>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</si>
  <si>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</si>
  <si>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</si>
  <si>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</si>
  <si>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</si>
  <si>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</si>
  <si>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</si>
  <si>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</si>
  <si>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</si>
  <si>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</si>
  <si>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</si>
  <si>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</si>
  <si>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</si>
  <si>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</si>
  <si>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</si>
  <si>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</si>
  <si>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</si>
  <si>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</si>
  <si>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</si>
  <si>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</si>
  <si>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</si>
  <si>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</si>
  <si>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</si>
  <si>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</si>
  <si>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</si>
  <si>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</si>
  <si>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</si>
  <si>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</si>
  <si>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</si>
  <si>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</si>
  <si>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</si>
  <si>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</si>
  <si>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</si>
  <si>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</si>
  <si>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</si>
  <si>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</si>
  <si>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</si>
  <si>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</si>
  <si>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</si>
  <si>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</si>
  <si>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</si>
  <si>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</si>
  <si>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</si>
  <si>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</si>
  <si>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</si>
  <si>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</si>
  <si>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</si>
  <si>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</si>
  <si>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</si>
  <si>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</si>
  <si>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</si>
  <si>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</si>
  <si>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</si>
  <si>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</si>
  <si>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</si>
  <si>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</si>
  <si>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</si>
  <si>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</si>
  <si>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</si>
  <si>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</si>
  <si>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</si>
  <si>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</si>
  <si>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</si>
  <si>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</si>
  <si>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</si>
  <si>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</si>
  <si>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</si>
  <si>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</si>
  <si>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</si>
  <si>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</si>
  <si>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</si>
  <si>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</si>
  <si>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</si>
  <si>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</si>
  <si>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</si>
  <si>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</si>
  <si>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</si>
  <si>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</si>
  <si>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</si>
  <si>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</si>
  <si>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</si>
  <si>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</si>
  <si>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</si>
  <si>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</si>
  <si>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</si>
  <si>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</si>
  <si>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</si>
  <si>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</si>
  <si>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</si>
  <si>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</si>
  <si>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</si>
  <si>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</si>
  <si>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</si>
  <si>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</si>
  <si>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</si>
  <si>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</si>
  <si>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</si>
  <si>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</si>
  <si>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</si>
  <si>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</si>
  <si>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</si>
  <si>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</si>
  <si>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</si>
  <si>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</si>
  <si>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</si>
  <si>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</si>
  <si>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</si>
  <si>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</si>
  <si>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</si>
  <si>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</si>
  <si>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</si>
  <si>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</si>
  <si>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</si>
  <si>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</si>
  <si>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</si>
  <si>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</si>
  <si>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</si>
  <si>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</si>
  <si>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</si>
  <si>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</si>
  <si>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</si>
  <si>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</si>
  <si>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</si>
  <si>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</si>
  <si>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</si>
  <si>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</si>
  <si>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</si>
  <si>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</si>
  <si>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</si>
  <si>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</si>
  <si>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</si>
  <si>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</si>
  <si>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</si>
  <si>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</si>
  <si>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</si>
  <si>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</si>
  <si>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</si>
  <si>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</si>
  <si>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</si>
  <si>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</si>
  <si>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</si>
  <si>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</si>
  <si>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</si>
  <si>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</si>
  <si>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</si>
  <si>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</si>
  <si>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</si>
  <si>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</si>
  <si>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</si>
  <si>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</si>
  <si>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</si>
  <si>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</si>
  <si>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</si>
  <si>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</si>
  <si>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</si>
  <si>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</si>
  <si>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</si>
  <si>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</si>
  <si>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</si>
  <si>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</si>
  <si>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</si>
  <si>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</si>
  <si>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</si>
  <si>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</si>
  <si>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</si>
  <si>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</si>
  <si>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</si>
  <si>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</si>
  <si>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</si>
  <si>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</si>
  <si>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</si>
  <si>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</si>
  <si>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</si>
  <si>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</si>
  <si>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</si>
  <si>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</si>
  <si>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</si>
  <si>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</si>
  <si>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</si>
  <si>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</si>
  <si>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</si>
  <si>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</si>
  <si>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</si>
  <si>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</si>
  <si>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</si>
  <si>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</si>
  <si>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</si>
  <si>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</si>
  <si>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</si>
  <si>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</si>
  <si>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</si>
  <si>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</si>
  <si>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</si>
  <si>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</si>
  <si>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</si>
  <si>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</si>
  <si>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</si>
  <si>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</si>
  <si>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</si>
  <si>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</si>
  <si>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</si>
  <si>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</si>
  <si>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</si>
  <si>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</si>
  <si>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</si>
  <si>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</si>
  <si>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</si>
  <si>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</si>
  <si>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</si>
  <si>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</si>
  <si>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</si>
  <si>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</si>
  <si>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</si>
  <si>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</si>
  <si>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</si>
  <si>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</si>
  <si>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</si>
  <si>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</si>
  <si>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</si>
  <si>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</si>
  <si>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</si>
  <si>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</si>
  <si>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</si>
  <si>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</si>
  <si>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</si>
  <si>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</si>
  <si>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</si>
  <si>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</si>
  <si>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</si>
  <si>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</si>
  <si>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</si>
  <si>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</si>
  <si>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</si>
  <si>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</si>
  <si>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</si>
  <si>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</si>
  <si>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</si>
  <si>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</si>
  <si>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</si>
  <si>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</si>
  <si>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</si>
  <si>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</si>
  <si>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</si>
  <si>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</si>
  <si>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</si>
  <si>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</si>
  <si>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</si>
  <si>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</si>
  <si>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</si>
  <si>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</si>
  <si>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</si>
  <si>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</si>
  <si>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</si>
  <si>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</si>
  <si>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</si>
  <si>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</si>
  <si>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</si>
  <si>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</si>
  <si>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</si>
  <si>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</si>
  <si>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</si>
  <si>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</si>
  <si>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</si>
  <si>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</si>
  <si>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</si>
  <si>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</si>
  <si>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</si>
  <si>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</si>
  <si>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</si>
  <si>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</si>
  <si>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</si>
  <si>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</si>
  <si>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</si>
  <si>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</si>
  <si>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</si>
  <si>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</si>
  <si>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</si>
  <si>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</si>
  <si>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</si>
  <si>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</si>
  <si>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</si>
  <si>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</si>
  <si>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</si>
  <si>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</si>
  <si>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</si>
  <si>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</si>
  <si>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</si>
  <si>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</si>
  <si>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</si>
  <si>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</si>
  <si>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</si>
  <si>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</si>
  <si>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</si>
  <si>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</si>
  <si>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</si>
  <si>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</si>
  <si>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</si>
  <si>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</si>
  <si>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</si>
  <si>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</si>
  <si>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</si>
  <si>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</si>
  <si>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</si>
  <si>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</si>
  <si>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</si>
  <si>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</si>
  <si>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</si>
  <si>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</si>
  <si>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</si>
  <si>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</si>
  <si>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</si>
  <si>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</si>
  <si>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</si>
  <si>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</si>
  <si>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</si>
  <si>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</si>
  <si>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</si>
  <si>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</si>
  <si>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</si>
  <si>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</si>
  <si>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</si>
  <si>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</si>
  <si>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</si>
  <si>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</si>
  <si>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</si>
  <si>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</si>
  <si>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</si>
  <si>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</si>
  <si>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</si>
  <si>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</si>
  <si>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</si>
  <si>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</si>
  <si>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</si>
  <si>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</si>
  <si>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</si>
  <si>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</si>
  <si>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</si>
  <si>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</si>
  <si>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</si>
  <si>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</si>
  <si>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</si>
  <si>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</si>
  <si>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</si>
  <si>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</si>
  <si>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</si>
  <si>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</si>
  <si>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</si>
  <si>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</si>
  <si>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</si>
  <si>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</si>
  <si>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</si>
  <si>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</si>
  <si>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</si>
  <si>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</si>
  <si>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</si>
  <si>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</si>
  <si>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</si>
  <si>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</si>
  <si>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</si>
  <si>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</si>
  <si>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</si>
  <si>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</si>
  <si>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</si>
  <si>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</si>
  <si>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</si>
  <si>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</si>
  <si>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</si>
  <si>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</si>
  <si>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</si>
  <si>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</si>
  <si>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</si>
  <si>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</si>
  <si>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</si>
  <si>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</si>
  <si>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</si>
  <si>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</si>
  <si>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</si>
  <si>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</si>
  <si>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</si>
  <si>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</si>
  <si>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</si>
  <si>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</si>
  <si>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</si>
  <si>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</si>
  <si>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</si>
  <si>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</si>
  <si>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</si>
  <si>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</si>
  <si>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</si>
  <si>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</si>
  <si>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</si>
  <si>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</si>
  <si>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</si>
  <si>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</si>
  <si>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</si>
  <si>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</si>
  <si>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</si>
  <si>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</si>
  <si>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</si>
  <si>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</si>
  <si>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</si>
  <si>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</si>
  <si>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</si>
  <si>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</si>
  <si>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</si>
  <si>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</si>
  <si>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</si>
  <si>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</si>
  <si>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</si>
  <si>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</si>
  <si>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</si>
  <si>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</si>
  <si>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</si>
  <si>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</si>
  <si>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</si>
  <si>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</si>
  <si>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</si>
  <si>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</si>
  <si>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</si>
  <si>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</si>
  <si>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</si>
  <si>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</si>
  <si>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</si>
  <si>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</si>
  <si>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</si>
  <si>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</si>
  <si>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</si>
  <si>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</si>
  <si>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</si>
  <si>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</si>
  <si>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</si>
  <si>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</si>
  <si>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</si>
  <si>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</si>
  <si>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</si>
  <si>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</si>
  <si>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</si>
  <si>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</si>
  <si>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</si>
  <si>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</si>
  <si>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</si>
  <si>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</si>
  <si>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</si>
  <si>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</si>
  <si>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</si>
  <si>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</si>
  <si>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</si>
  <si>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</si>
  <si>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</si>
  <si>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</si>
  <si>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</si>
  <si>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</si>
  <si>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</si>
  <si>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</si>
  <si>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</si>
  <si>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</si>
  <si>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</si>
  <si>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</si>
  <si>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</si>
  <si>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</si>
  <si>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</si>
  <si>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</si>
  <si>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</si>
  <si>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</si>
  <si>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</si>
  <si>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</si>
  <si>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</si>
  <si>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</si>
  <si>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</si>
  <si>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</si>
  <si>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</si>
  <si>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</si>
  <si>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</si>
  <si>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</si>
  <si>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</si>
  <si>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</si>
  <si>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</si>
  <si>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</si>
  <si>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</si>
  <si>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</si>
  <si>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</si>
  <si>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</si>
  <si>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</si>
  <si>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</si>
  <si>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</si>
  <si>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</si>
  <si>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</si>
  <si>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</si>
  <si>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</si>
  <si>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</si>
  <si>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</si>
  <si>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</si>
  <si>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</si>
  <si>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</si>
  <si>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</si>
  <si>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</si>
  <si>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</si>
  <si>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</si>
  <si>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</si>
  <si>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</si>
  <si>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</si>
  <si>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</si>
  <si>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</si>
  <si>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</si>
  <si>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</si>
  <si>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</si>
  <si>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</si>
  <si>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</si>
  <si>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</si>
  <si>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</si>
  <si>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</si>
  <si>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</si>
  <si>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</si>
  <si>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</si>
  <si>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</si>
  <si>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</si>
  <si>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</si>
  <si>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</si>
  <si>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</si>
  <si>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</si>
  <si>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</si>
  <si>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</si>
  <si>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</si>
  <si>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</si>
  <si>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</si>
  <si>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</si>
  <si>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</si>
  <si>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</si>
  <si>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</si>
  <si>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</si>
  <si>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</si>
  <si>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</si>
  <si>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</si>
  <si>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</si>
  <si>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</si>
  <si>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</si>
  <si>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</si>
  <si>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</si>
  <si>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</si>
  <si>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</si>
  <si>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</si>
  <si>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</si>
  <si>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</si>
  <si>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</si>
  <si>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</si>
  <si>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</si>
  <si>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</si>
  <si>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</si>
  <si>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</si>
  <si>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</si>
  <si>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</si>
  <si>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</si>
  <si>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</si>
  <si>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</si>
  <si>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</si>
  <si>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</si>
  <si>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</si>
  <si>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</si>
  <si>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</si>
  <si>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</si>
  <si>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</si>
  <si>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</si>
  <si>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</si>
  <si>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</si>
  <si>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</si>
  <si>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</si>
  <si>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</si>
  <si>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</si>
  <si>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</si>
  <si>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</si>
  <si>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</si>
  <si>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</si>
  <si>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</si>
  <si>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</si>
  <si>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</si>
  <si>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</si>
  <si>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</si>
  <si>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</si>
  <si>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</si>
  <si>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</si>
  <si>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</si>
  <si>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</si>
  <si>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</si>
  <si>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</si>
  <si>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</si>
  <si>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</si>
  <si>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</si>
  <si>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</si>
  <si>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</si>
  <si>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</si>
  <si>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</si>
  <si>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</si>
  <si>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</si>
  <si>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</si>
  <si>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</si>
  <si>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</si>
  <si>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</si>
  <si>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</si>
  <si>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</si>
  <si>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</si>
  <si>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</si>
  <si>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</si>
  <si>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</si>
  <si>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</si>
  <si>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</si>
  <si>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</si>
  <si>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</si>
  <si>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</si>
  <si>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</si>
  <si>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</si>
  <si>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</si>
  <si>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</si>
  <si>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</si>
  <si>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</si>
  <si>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</si>
  <si>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</si>
  <si>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</si>
  <si>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</si>
  <si>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</si>
  <si>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</si>
  <si>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</si>
  <si>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</si>
  <si>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</si>
  <si>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</si>
  <si>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</si>
  <si>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</si>
  <si>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</si>
  <si>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</si>
  <si>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</si>
  <si>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</si>
  <si>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</si>
  <si>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</si>
  <si>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</si>
  <si>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</si>
  <si>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</si>
  <si>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</si>
  <si>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</si>
  <si>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</si>
  <si>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</si>
  <si>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</si>
  <si>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</si>
  <si>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</si>
  <si>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</si>
  <si>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</si>
  <si>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</si>
  <si>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</si>
  <si>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</si>
  <si>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</si>
  <si>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</si>
  <si>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</si>
  <si>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</si>
  <si>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</si>
  <si>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</si>
  <si>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</si>
  <si>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</si>
  <si>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</si>
  <si>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</si>
  <si>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</si>
  <si>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</si>
  <si>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</si>
  <si>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</si>
  <si>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</si>
  <si>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</si>
  <si>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</si>
  <si>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</si>
  <si>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</si>
  <si>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</si>
  <si>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</si>
  <si>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</si>
  <si>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</si>
  <si>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</si>
  <si>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</si>
  <si>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</si>
  <si>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</si>
  <si>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</si>
  <si>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</si>
  <si>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</si>
  <si>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</si>
  <si>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</si>
  <si>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</si>
  <si>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</si>
  <si>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</si>
  <si>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</si>
  <si>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</si>
  <si>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</si>
  <si>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</si>
  <si>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</si>
  <si>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</si>
  <si>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</si>
  <si>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</si>
  <si>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</si>
  <si>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</si>
  <si>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</si>
  <si>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</si>
  <si>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</si>
  <si>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</si>
  <si>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</si>
  <si>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</si>
  <si>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</si>
  <si>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</si>
  <si>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</si>
  <si>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</si>
  <si>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</si>
  <si>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</si>
  <si>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</si>
  <si>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</si>
  <si>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</si>
  <si>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</si>
  <si>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</si>
  <si>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</si>
  <si>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</si>
  <si>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</si>
  <si>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</si>
  <si>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</si>
  <si>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</si>
  <si>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</si>
  <si>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</si>
  <si>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</si>
  <si>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</si>
  <si>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</si>
  <si>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</si>
  <si>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</si>
  <si>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</si>
  <si>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</si>
  <si>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</si>
  <si>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</si>
  <si>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</si>
  <si>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</si>
  <si>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</si>
  <si>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</si>
  <si>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</si>
  <si>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</si>
  <si>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</si>
  <si>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</si>
  <si>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</si>
  <si>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</si>
  <si>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</si>
  <si>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</si>
  <si>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</si>
  <si>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</si>
  <si>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</si>
  <si>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</si>
  <si>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</si>
  <si>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</si>
  <si>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</si>
  <si>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</si>
  <si>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</si>
  <si>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</si>
  <si>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</si>
  <si>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</si>
  <si>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</si>
  <si>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</si>
  <si>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</si>
  <si>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</si>
  <si>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</si>
  <si>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</si>
  <si>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</si>
  <si>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</si>
  <si>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</si>
  <si>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</si>
  <si>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</si>
  <si>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</si>
  <si>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</si>
  <si>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</si>
  <si>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</si>
  <si>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</si>
  <si>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</si>
  <si>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</si>
  <si>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</si>
  <si>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</si>
  <si>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</si>
  <si>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</si>
  <si>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</si>
  <si>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</si>
  <si>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</si>
  <si>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</si>
  <si>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</si>
  <si>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</si>
  <si>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</si>
  <si>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</si>
  <si>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</si>
  <si>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</si>
  <si>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</si>
  <si>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</si>
  <si>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</si>
  <si>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</si>
  <si>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</si>
  <si>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</si>
  <si>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</si>
  <si>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</si>
  <si>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</si>
  <si>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</si>
  <si>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</si>
  <si>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</si>
  <si>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</si>
  <si>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</si>
  <si>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</si>
  <si>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</si>
  <si>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</si>
  <si>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</si>
  <si>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</si>
  <si>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</si>
  <si>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</si>
  <si>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</si>
  <si>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</si>
  <si>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</si>
  <si>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</si>
  <si>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</si>
  <si>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</si>
  <si>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</si>
  <si>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</si>
  <si>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</si>
  <si>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</si>
  <si>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</si>
  <si>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</si>
  <si>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</si>
  <si>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</si>
  <si>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</si>
  <si>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</si>
  <si>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</si>
  <si>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</si>
  <si>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</si>
  <si>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</si>
  <si>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</si>
  <si>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</si>
  <si>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</si>
  <si>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</si>
  <si>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</si>
  <si>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</si>
  <si>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</si>
  <si>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</si>
  <si>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</si>
  <si>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</si>
  <si>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</si>
  <si>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</si>
  <si>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</si>
  <si>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</si>
  <si>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</si>
  <si>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</si>
  <si>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</si>
  <si>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</si>
  <si>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</si>
  <si>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</si>
  <si>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</si>
  <si>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</si>
  <si>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</si>
  <si>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</si>
  <si>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</si>
  <si>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</si>
  <si>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</si>
  <si>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</si>
  <si>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</si>
  <si>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</si>
  <si>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</si>
  <si>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</si>
  <si>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</si>
  <si>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</si>
  <si>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</si>
  <si>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</si>
  <si>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</si>
  <si>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</si>
  <si>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</si>
  <si>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</si>
  <si>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</si>
  <si>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</si>
  <si>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</si>
  <si>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</si>
  <si>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</si>
  <si>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</si>
  <si>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</si>
  <si>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</si>
  <si>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</si>
  <si>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</si>
  <si>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</si>
  <si>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</si>
  <si>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</si>
  <si>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</si>
  <si>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</si>
  <si>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</si>
  <si>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</si>
  <si>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</si>
  <si>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</si>
  <si>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</si>
  <si>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</si>
  <si>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</si>
  <si>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</si>
  <si>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</si>
  <si>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</si>
  <si>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</si>
  <si>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</si>
  <si>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</si>
  <si>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</si>
  <si>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</si>
  <si>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</si>
  <si>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</si>
  <si>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</si>
  <si>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</si>
  <si>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</si>
  <si>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</si>
  <si>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</si>
  <si>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</si>
  <si>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</si>
  <si>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</si>
  <si>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</si>
  <si>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</si>
  <si>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</si>
  <si>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</si>
  <si>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</si>
  <si>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</si>
  <si>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</si>
  <si>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</si>
  <si>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</si>
  <si>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</si>
  <si>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</si>
  <si>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</si>
  <si>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</si>
  <si>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</si>
  <si>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</si>
  <si>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</si>
  <si>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</si>
  <si>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</si>
  <si>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</si>
  <si>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</si>
  <si>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</si>
  <si>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</si>
  <si>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</si>
  <si>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</si>
  <si>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</si>
  <si>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</si>
  <si>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</si>
  <si>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</si>
  <si>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</si>
  <si>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</si>
  <si>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</si>
  <si>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</si>
  <si>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</si>
  <si>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</si>
  <si>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</si>
  <si>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</si>
  <si>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</si>
  <si>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</si>
  <si>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</si>
  <si>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</si>
  <si>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</si>
  <si>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</si>
  <si>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</si>
  <si>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</si>
  <si>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</si>
  <si>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</si>
  <si>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</si>
  <si>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</si>
  <si>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</si>
  <si>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</si>
  <si>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</si>
  <si>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</si>
  <si>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</si>
  <si>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</si>
  <si>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</si>
  <si>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</si>
  <si>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</si>
  <si>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</si>
  <si>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</si>
  <si>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</si>
  <si>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</si>
  <si>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</si>
  <si>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</si>
  <si>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</si>
  <si>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</si>
  <si>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</si>
  <si>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</si>
  <si>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</si>
  <si>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</si>
  <si>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</si>
  <si>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</si>
  <si>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</si>
  <si>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</si>
  <si>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</si>
  <si>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</si>
  <si>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</si>
  <si>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</si>
  <si>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</si>
  <si>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</si>
  <si>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</si>
  <si>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</si>
  <si>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</si>
  <si>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</si>
  <si>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</si>
  <si>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</si>
  <si>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</si>
  <si>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</si>
  <si>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</si>
  <si>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</si>
  <si>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</si>
  <si>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</si>
  <si>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</si>
  <si>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</si>
  <si>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</si>
  <si>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</si>
  <si>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</si>
  <si>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</si>
  <si>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</si>
  <si>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</si>
  <si>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</si>
  <si>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</si>
  <si>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</si>
  <si>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</si>
  <si>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</si>
  <si>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</si>
  <si>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</si>
  <si>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</si>
  <si>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</si>
  <si>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</si>
  <si>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</si>
  <si>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</si>
  <si>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</si>
  <si>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</si>
  <si>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</si>
  <si>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</si>
  <si>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</si>
  <si>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</si>
  <si>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</si>
  <si>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</si>
  <si>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</si>
  <si>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</si>
  <si>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</si>
  <si>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</si>
  <si>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</si>
  <si>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</si>
  <si>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</si>
  <si>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</si>
  <si>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</si>
  <si>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</si>
  <si>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</si>
  <si>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</si>
  <si>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</si>
  <si>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</si>
  <si>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</si>
  <si>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</si>
  <si>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</si>
  <si>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</si>
  <si>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</si>
  <si>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</si>
  <si>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</si>
  <si>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</si>
  <si>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</si>
  <si>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</si>
  <si>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</si>
  <si>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</si>
  <si>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</si>
  <si>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</si>
  <si>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</si>
  <si>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</si>
  <si>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</si>
  <si>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</si>
  <si>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</si>
  <si>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</si>
  <si>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</si>
  <si>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</si>
  <si>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</si>
  <si>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</si>
  <si>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</si>
  <si>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</si>
  <si>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</si>
  <si>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</si>
  <si>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</si>
  <si>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</si>
  <si>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</si>
  <si>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</si>
  <si>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</si>
  <si>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</si>
  <si>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</si>
  <si>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</si>
  <si>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</si>
  <si>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</si>
  <si>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</si>
  <si>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</si>
  <si>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</si>
  <si>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</si>
  <si>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</si>
  <si>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</si>
  <si>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</si>
  <si>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</si>
  <si>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</si>
  <si>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</si>
  <si>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</si>
  <si>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</si>
  <si>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</si>
  <si>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</si>
  <si>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</si>
  <si>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</si>
  <si>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</si>
  <si>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</si>
  <si>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</si>
  <si>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</si>
  <si>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</si>
  <si>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</si>
  <si>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</si>
  <si>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</si>
  <si>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</si>
  <si>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</si>
  <si>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</si>
  <si>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</si>
  <si>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</si>
  <si>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</si>
  <si>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</si>
  <si>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</si>
  <si>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</si>
  <si>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</si>
  <si>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</si>
  <si>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</si>
  <si>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</si>
  <si>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</si>
  <si>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</si>
  <si>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</si>
  <si>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</si>
  <si>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</si>
  <si>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</si>
  <si>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</si>
  <si>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</si>
  <si>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</si>
  <si>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</si>
  <si>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</si>
  <si>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</si>
  <si>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</si>
  <si>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</si>
  <si>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</si>
  <si>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</si>
  <si>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</si>
  <si>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</si>
  <si>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</si>
  <si>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</si>
  <si>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</si>
  <si>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</si>
  <si>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</si>
  <si>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</si>
  <si>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</si>
  <si>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</si>
  <si>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</si>
  <si>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</si>
  <si>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</si>
  <si>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</si>
  <si>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</si>
  <si>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</si>
  <si>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</si>
  <si>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</si>
  <si>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</si>
  <si>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</si>
  <si>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</si>
  <si>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</si>
  <si>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</si>
  <si>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</si>
  <si>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</si>
  <si>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</si>
  <si>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</si>
  <si>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</si>
  <si>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</si>
  <si>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</si>
  <si>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</si>
  <si>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</si>
  <si>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</si>
  <si>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</si>
  <si>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</si>
  <si>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</si>
  <si>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</si>
  <si>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</si>
  <si>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</si>
  <si>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</si>
  <si>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</si>
  <si>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</si>
  <si>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</si>
  <si>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</si>
  <si>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</si>
  <si>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</si>
  <si>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</si>
  <si>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</si>
  <si>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</si>
  <si>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</si>
  <si>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</si>
  <si>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</si>
  <si>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</si>
  <si>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</si>
  <si>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</si>
  <si>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</si>
  <si>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</si>
  <si>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</si>
  <si>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</si>
  <si>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</si>
  <si>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</si>
  <si>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</si>
  <si>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</si>
  <si>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</si>
  <si>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</si>
  <si>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</si>
  <si>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</si>
  <si>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</si>
  <si>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</si>
  <si>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</si>
  <si>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</si>
  <si>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</si>
  <si>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</si>
  <si>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</si>
  <si>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</si>
  <si>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</si>
  <si>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</si>
  <si>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</si>
  <si>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</si>
  <si>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</si>
  <si>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</si>
  <si>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</si>
  <si>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</si>
  <si>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</si>
  <si>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</si>
  <si>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</si>
  <si>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</si>
  <si>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</si>
  <si>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</si>
  <si>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</si>
  <si>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</si>
  <si>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</si>
  <si>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</si>
  <si>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</si>
  <si>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</si>
  <si>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</si>
  <si>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</si>
  <si>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</si>
  <si>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</si>
  <si>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</si>
  <si>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</si>
  <si>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</si>
  <si>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</si>
  <si>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</si>
  <si>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</si>
  <si>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</si>
  <si>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</si>
  <si>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</si>
  <si>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</si>
  <si>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</si>
  <si>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</si>
  <si>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</si>
  <si>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</si>
  <si>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</si>
  <si>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</si>
  <si>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</si>
  <si>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</si>
  <si>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</si>
  <si>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</si>
  <si>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</si>
  <si>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</si>
  <si>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</si>
  <si>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</si>
  <si>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</si>
  <si>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</si>
  <si>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</si>
  <si>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</si>
  <si>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</si>
  <si>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</si>
  <si>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</si>
  <si>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</si>
  <si>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</si>
  <si>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</si>
  <si>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</si>
  <si>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</si>
  <si>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</si>
  <si>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</si>
  <si>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</si>
  <si>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</si>
  <si>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</si>
  <si>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</si>
  <si>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</si>
  <si>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</si>
  <si>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</si>
  <si>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</si>
  <si>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</si>
  <si>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</si>
  <si>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</si>
  <si>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</si>
  <si>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</si>
  <si>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</si>
  <si>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</si>
  <si>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</si>
  <si>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</si>
  <si>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</si>
  <si>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</si>
  <si>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</si>
  <si>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</si>
  <si>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</si>
  <si>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</si>
  <si>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</si>
  <si>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</si>
  <si>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</si>
  <si>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</si>
  <si>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</si>
  <si>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</si>
  <si>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</si>
  <si>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</si>
  <si>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</si>
  <si>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</si>
  <si>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</si>
  <si>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</si>
  <si>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</si>
  <si>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</si>
  <si>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</si>
  <si>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</si>
  <si>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</si>
  <si>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</si>
  <si>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</si>
  <si>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</si>
  <si>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</si>
  <si>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</si>
  <si>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</si>
  <si>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</si>
  <si>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</si>
  <si>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</si>
  <si>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</si>
  <si>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</si>
  <si>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</si>
  <si>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</si>
  <si>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</si>
  <si>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</si>
  <si>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</si>
  <si>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</si>
  <si>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</si>
  <si>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</si>
  <si>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</si>
  <si>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</si>
  <si>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</si>
  <si>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</si>
  <si>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</si>
  <si>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</si>
  <si>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</si>
  <si>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</si>
  <si>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</si>
  <si>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</si>
  <si>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</si>
  <si>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</si>
  <si>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</si>
  <si>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</si>
  <si>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</si>
  <si>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</si>
  <si>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</si>
  <si>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</si>
  <si>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</si>
  <si>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</si>
  <si>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</si>
  <si>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</si>
  <si>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</si>
  <si>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</si>
  <si>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</si>
  <si>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</si>
  <si>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</si>
  <si>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</si>
  <si>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</si>
  <si>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</si>
  <si>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</si>
  <si>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</si>
  <si>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</si>
  <si>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</si>
  <si>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</si>
  <si>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</si>
  <si>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</si>
  <si>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</si>
  <si>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</si>
  <si>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</si>
  <si>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</si>
  <si>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</si>
  <si>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</si>
  <si>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</si>
  <si>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</si>
  <si>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</si>
  <si>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</si>
  <si>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</si>
  <si>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</si>
  <si>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</si>
  <si>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</si>
  <si>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</si>
  <si>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</si>
  <si>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</si>
  <si>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</si>
  <si>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</si>
  <si>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</si>
  <si>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</si>
  <si>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</si>
  <si>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</si>
  <si>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</si>
  <si>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</si>
  <si>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</si>
  <si>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</si>
  <si>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</si>
  <si>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</si>
  <si>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</si>
  <si>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</si>
  <si>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</si>
  <si>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</si>
  <si>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</si>
  <si>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</si>
  <si>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</si>
  <si>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</si>
  <si>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</si>
  <si>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</si>
  <si>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</si>
  <si>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</si>
  <si>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</si>
  <si>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</si>
  <si>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</si>
  <si>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</si>
  <si>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</si>
  <si>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</si>
  <si>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</si>
  <si>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</si>
  <si>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</si>
  <si>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</si>
  <si>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</si>
  <si>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</si>
  <si>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</si>
  <si>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</si>
  <si>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</si>
  <si>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</si>
  <si>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</si>
  <si>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</si>
  <si>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</si>
  <si>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</si>
  <si>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</si>
  <si>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</si>
  <si>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</si>
  <si>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</si>
  <si>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</si>
  <si>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</si>
  <si>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</si>
  <si>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</si>
  <si>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</si>
  <si>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</si>
  <si>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</si>
  <si>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</si>
  <si>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</si>
  <si>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</si>
  <si>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</si>
  <si>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</si>
  <si>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</si>
  <si>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</si>
  <si>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</si>
  <si>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</si>
  <si>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</si>
  <si>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</si>
  <si>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</si>
  <si>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</si>
  <si>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</si>
  <si>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</si>
  <si>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</si>
  <si>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</si>
  <si>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</si>
  <si>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</si>
  <si>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</si>
  <si>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</si>
  <si>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</si>
  <si>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</si>
  <si>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</si>
  <si>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</si>
  <si>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</si>
  <si>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</si>
  <si>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</si>
  <si>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</si>
  <si>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</si>
  <si>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</si>
  <si>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</si>
  <si>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</si>
  <si>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</si>
  <si>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</si>
  <si>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</si>
  <si>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</si>
  <si>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</si>
  <si>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</si>
  <si>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</si>
  <si>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</si>
  <si>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</si>
  <si>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</si>
  <si>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</si>
  <si>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</si>
  <si>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</si>
  <si>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</si>
  <si>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</si>
  <si>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</si>
  <si>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</si>
  <si>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</si>
  <si>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</si>
  <si>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</si>
  <si>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</si>
  <si>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</si>
  <si>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</si>
  <si>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</si>
  <si>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</si>
  <si>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</si>
  <si>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</si>
  <si>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</si>
  <si>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</si>
  <si>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</si>
  <si>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</si>
  <si>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</si>
  <si>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</si>
  <si>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</si>
  <si>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</si>
  <si>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</si>
  <si>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</si>
  <si>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</si>
  <si>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</si>
  <si>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</si>
  <si>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</si>
  <si>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</si>
  <si>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</si>
  <si>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</si>
  <si>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</si>
  <si>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</si>
  <si>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</si>
  <si>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</si>
  <si>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</si>
  <si>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</si>
  <si>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</si>
  <si>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</si>
  <si>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</si>
  <si>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</si>
  <si>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</si>
  <si>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</si>
  <si>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</si>
  <si>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</si>
  <si>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</si>
  <si>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</si>
  <si>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</si>
  <si>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</si>
  <si>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</si>
  <si>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</si>
  <si>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</si>
  <si>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</si>
  <si>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</si>
  <si>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</si>
  <si>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</si>
  <si>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</si>
  <si>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</si>
  <si>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</si>
  <si>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</si>
  <si>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</si>
  <si>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</si>
  <si>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</si>
  <si>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</si>
  <si>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</si>
  <si>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</si>
  <si>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</si>
  <si>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</si>
  <si>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</si>
  <si>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</si>
  <si>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</si>
  <si>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</si>
  <si>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</si>
  <si>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</si>
  <si>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</si>
  <si>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</si>
  <si>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</si>
  <si>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</si>
  <si>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</si>
  <si>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</si>
  <si>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</si>
  <si>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</si>
  <si>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</si>
  <si>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</si>
  <si>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</si>
  <si>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</si>
  <si>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</si>
  <si>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</si>
  <si>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</si>
  <si>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</si>
  <si>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</si>
  <si>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</si>
  <si>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</si>
  <si>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</si>
  <si>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</si>
  <si>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</si>
  <si>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</si>
  <si>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</si>
  <si>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</si>
  <si>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</si>
  <si>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</si>
  <si>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</si>
  <si>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</si>
  <si>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</si>
  <si>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</si>
  <si>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</si>
  <si>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</si>
  <si>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</si>
  <si>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</si>
  <si>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</si>
  <si>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</si>
  <si>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</si>
  <si>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</si>
  <si>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</si>
  <si>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</si>
  <si>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</si>
  <si>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</si>
  <si>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</si>
  <si>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</si>
  <si>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</si>
  <si>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</si>
  <si>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</si>
  <si>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</si>
  <si>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</si>
  <si>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</si>
  <si>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</si>
  <si>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</si>
  <si>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</si>
  <si>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</si>
  <si>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</si>
  <si>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</si>
  <si>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</si>
  <si>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</si>
  <si>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</si>
  <si>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</si>
  <si>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</si>
  <si>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</si>
  <si>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</si>
  <si>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</si>
  <si>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</si>
  <si>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</si>
  <si>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</si>
  <si>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</si>
  <si>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</si>
  <si>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</si>
  <si>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</si>
  <si>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</si>
  <si>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</si>
  <si>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</si>
  <si>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</si>
  <si>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</si>
  <si>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</si>
  <si>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</si>
  <si>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</si>
  <si>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</si>
  <si>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</si>
  <si>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</si>
  <si>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</si>
  <si>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</si>
  <si>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</si>
  <si>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</si>
  <si>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</si>
  <si>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</si>
  <si>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</si>
  <si>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</si>
  <si>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</si>
  <si>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</si>
  <si>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</si>
  <si>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</si>
  <si>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</si>
  <si>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</si>
  <si>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</si>
  <si>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</si>
  <si>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</si>
  <si>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</si>
  <si>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</si>
  <si>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</si>
  <si>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</si>
  <si>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</si>
  <si>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</si>
  <si>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</si>
  <si>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</si>
  <si>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</si>
  <si>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</si>
  <si>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</si>
  <si>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</si>
  <si>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</si>
  <si>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</si>
  <si>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</si>
  <si>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</si>
  <si>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</si>
  <si>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</si>
  <si>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</si>
  <si>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</si>
  <si>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</si>
  <si>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</si>
  <si>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</si>
  <si>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</si>
  <si>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</si>
  <si>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</si>
  <si>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</si>
  <si>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</si>
  <si>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</si>
  <si>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</si>
  <si>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</si>
  <si>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</si>
  <si>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</si>
  <si>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</si>
  <si>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</si>
  <si>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</si>
  <si>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</si>
  <si>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</si>
  <si>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</si>
  <si>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</si>
  <si>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</si>
  <si>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</si>
  <si>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</si>
  <si>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</si>
  <si>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</si>
  <si>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</si>
  <si>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</si>
  <si>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</si>
  <si>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</si>
  <si>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</si>
  <si>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</si>
  <si>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</si>
  <si>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</si>
  <si>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</si>
  <si>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</si>
  <si>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</si>
  <si>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</si>
  <si>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</si>
  <si>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</si>
  <si>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</si>
  <si>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</si>
  <si>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</si>
  <si>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</si>
  <si>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</si>
  <si>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</si>
  <si>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</si>
  <si>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</si>
  <si>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</si>
  <si>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</si>
  <si>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</si>
  <si>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</si>
  <si>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</si>
  <si>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</si>
  <si>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</si>
  <si>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</si>
  <si>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</si>
  <si>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</si>
  <si>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</si>
  <si>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</si>
  <si>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</si>
  <si>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</si>
  <si>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</si>
  <si>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</si>
  <si>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</si>
  <si>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</si>
  <si>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</si>
  <si>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</si>
  <si>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</si>
  <si>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</si>
  <si>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</si>
  <si>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</si>
  <si>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</si>
  <si>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</si>
  <si>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</si>
  <si>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</si>
  <si>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</si>
  <si>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</si>
  <si>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</si>
  <si>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</si>
  <si>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</si>
  <si>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</si>
  <si>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</si>
  <si>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</si>
  <si>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</si>
  <si>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</si>
  <si>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</si>
  <si>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</si>
  <si>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</si>
  <si>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</si>
  <si>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</si>
  <si>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</si>
  <si>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</si>
  <si>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</si>
  <si>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</si>
  <si>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</si>
  <si>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</si>
  <si>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</si>
  <si>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</si>
  <si>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</si>
  <si>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</si>
  <si>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</si>
  <si>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</si>
  <si>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</si>
  <si>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</si>
  <si>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</si>
  <si>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</si>
  <si>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</si>
  <si>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</si>
  <si>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</si>
  <si>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</si>
  <si>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</si>
  <si>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</si>
  <si>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</si>
  <si>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</si>
  <si>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</si>
  <si>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</si>
  <si>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</si>
  <si>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</si>
  <si>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</si>
  <si>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</si>
  <si>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</si>
  <si>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</si>
  <si>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</si>
  <si>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</si>
  <si>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</si>
  <si>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</si>
  <si>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</si>
  <si>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</si>
  <si>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</si>
  <si>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</si>
  <si>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</si>
  <si>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</si>
  <si>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</si>
  <si>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</si>
  <si>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</si>
  <si>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</si>
  <si>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</si>
  <si>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</si>
  <si>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</si>
  <si>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</si>
  <si>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</si>
  <si>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</si>
  <si>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</si>
  <si>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</si>
  <si>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</si>
  <si>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</si>
  <si>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</si>
  <si>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</si>
  <si>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</si>
  <si>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</si>
  <si>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</si>
  <si>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</si>
  <si>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</si>
  <si>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</si>
  <si>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</si>
  <si>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</si>
  <si>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</si>
  <si>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</si>
  <si>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</si>
  <si>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</si>
  <si>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</si>
  <si>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</si>
  <si>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</si>
  <si>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</si>
  <si>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</si>
  <si>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</si>
  <si>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</si>
  <si>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</si>
  <si>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</si>
  <si>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</si>
  <si>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</si>
  <si>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</si>
  <si>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</si>
  <si>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</si>
  <si>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</si>
  <si>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</si>
  <si>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</si>
  <si>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</si>
  <si>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</si>
  <si>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</si>
  <si>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</si>
  <si>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</si>
  <si>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</si>
  <si>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</si>
  <si>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</si>
  <si>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</si>
  <si>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</si>
  <si>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</si>
  <si>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</si>
  <si>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</si>
  <si>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</si>
  <si>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</si>
  <si>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</si>
  <si>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</si>
  <si>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</si>
  <si>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</si>
  <si>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</si>
  <si>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</si>
  <si>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</si>
  <si>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</si>
  <si>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</si>
  <si>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</si>
  <si>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</si>
  <si>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</si>
  <si>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</si>
  <si>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</si>
  <si>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</si>
  <si>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</si>
  <si>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</si>
  <si>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</si>
  <si>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</si>
  <si>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</si>
  <si>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</si>
  <si>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</si>
  <si>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</si>
  <si>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</si>
  <si>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</si>
  <si>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</si>
  <si>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</si>
  <si>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</si>
  <si>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</si>
  <si>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</si>
  <si>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</si>
  <si>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</si>
  <si>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</si>
  <si>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</si>
  <si>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</si>
  <si>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</si>
  <si>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</si>
  <si>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</si>
  <si>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</si>
  <si>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</si>
  <si>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</si>
  <si>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</si>
  <si>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</si>
  <si>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</si>
  <si>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</si>
  <si>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</si>
  <si>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</si>
  <si>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</si>
  <si>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</si>
  <si>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</si>
  <si>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</si>
  <si>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</si>
  <si>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</si>
  <si>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</si>
  <si>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</si>
  <si>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</si>
  <si>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</si>
  <si>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</si>
  <si>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</si>
  <si>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</si>
  <si>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</si>
  <si>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</si>
  <si>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</si>
  <si>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</si>
  <si>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</si>
  <si>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</si>
  <si>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</si>
  <si>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</si>
  <si>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</si>
  <si>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</si>
  <si>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</si>
  <si>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</si>
  <si>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</si>
  <si>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</si>
  <si>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</si>
  <si>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</si>
  <si>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</si>
  <si>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</si>
  <si>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</si>
  <si>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</si>
  <si>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</si>
  <si>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</si>
  <si>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</si>
  <si>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</si>
  <si>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</si>
  <si>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</si>
  <si>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</si>
  <si>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</si>
  <si>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</si>
  <si>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</si>
  <si>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</si>
  <si>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</si>
  <si>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</si>
  <si>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</si>
  <si>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</si>
  <si>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</si>
  <si>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</si>
  <si>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</si>
  <si>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</si>
  <si>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</si>
  <si>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</si>
  <si>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</si>
  <si>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</si>
  <si>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</si>
  <si>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</si>
  <si>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</si>
  <si>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</si>
  <si>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</si>
  <si>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</si>
  <si>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</si>
  <si>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</si>
  <si>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</si>
  <si>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</si>
  <si>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</si>
  <si>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</si>
  <si>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</si>
  <si>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</si>
  <si>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</si>
  <si>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</si>
  <si>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</si>
  <si>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</si>
  <si>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</si>
  <si>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</si>
  <si>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</si>
  <si>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</si>
  <si>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</si>
  <si>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</si>
  <si>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</si>
  <si>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</si>
  <si>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</si>
  <si>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</si>
  <si>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</si>
  <si>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</si>
  <si>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</si>
  <si>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</si>
  <si>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</si>
  <si>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</si>
  <si>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</si>
  <si>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</si>
  <si>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</si>
  <si>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</si>
  <si>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</si>
  <si>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</si>
  <si>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</si>
  <si>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</si>
  <si>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</si>
  <si>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</si>
  <si>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</si>
  <si>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</si>
  <si>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</si>
  <si>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</si>
  <si>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</si>
  <si>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</si>
  <si>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</si>
  <si>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</si>
  <si>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</si>
  <si>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</si>
  <si>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</si>
  <si>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</si>
  <si>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</si>
  <si>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</si>
  <si>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</si>
  <si>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</si>
  <si>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</si>
  <si>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</si>
  <si>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</si>
  <si>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</si>
  <si>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</si>
  <si>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</si>
  <si>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</si>
  <si>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</si>
  <si>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</si>
  <si>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</si>
  <si>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</si>
  <si>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</si>
  <si>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</si>
  <si>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</si>
  <si>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</si>
  <si>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</si>
  <si>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</si>
  <si>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</si>
  <si>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</si>
  <si>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</si>
  <si>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</si>
  <si>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</si>
  <si>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</si>
  <si>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</si>
  <si>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</si>
  <si>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</si>
  <si>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</si>
  <si>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</si>
  <si>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</si>
  <si>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</si>
  <si>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</si>
  <si>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</si>
  <si>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</si>
  <si>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</si>
  <si>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</si>
  <si>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</si>
  <si>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</si>
  <si>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</si>
  <si>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</si>
  <si>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</si>
  <si>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</si>
  <si>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</si>
  <si>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</si>
  <si>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</si>
  <si>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</si>
  <si>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</si>
  <si>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</si>
  <si>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</si>
  <si>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</si>
  <si>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</si>
  <si>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</si>
  <si>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</si>
  <si>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</si>
  <si>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</si>
  <si>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</si>
  <si>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</si>
  <si>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</si>
  <si>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</si>
  <si>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</si>
  <si>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</si>
  <si>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</si>
  <si>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</si>
  <si>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</si>
  <si>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</si>
  <si>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</si>
  <si>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</si>
  <si>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</si>
  <si>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</si>
  <si>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</si>
  <si>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</si>
  <si>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</si>
  <si>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</si>
  <si>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</si>
  <si>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</si>
  <si>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</si>
  <si>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</si>
  <si>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</si>
  <si>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</si>
  <si>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</si>
  <si>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</si>
  <si>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</si>
  <si>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</si>
  <si>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</si>
  <si>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</si>
  <si>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</si>
  <si>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</si>
  <si>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</si>
  <si>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</si>
  <si>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</si>
  <si>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</si>
  <si>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</si>
  <si>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</si>
  <si>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</si>
  <si>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</si>
  <si>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</si>
  <si>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</si>
  <si>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</si>
  <si>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</si>
  <si>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</si>
  <si>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</si>
  <si>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</si>
  <si>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</si>
  <si>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</si>
  <si>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</si>
  <si>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</si>
  <si>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</si>
  <si>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</si>
  <si>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</si>
  <si>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</si>
  <si>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</si>
  <si>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</si>
  <si>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</si>
  <si>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</si>
  <si>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</si>
  <si>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</si>
  <si>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</si>
  <si>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</si>
  <si>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</si>
  <si>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</si>
  <si>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</si>
  <si>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</si>
  <si>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</si>
  <si>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</si>
  <si>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</si>
  <si>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</si>
  <si>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</si>
  <si>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</si>
  <si>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</si>
  <si>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</si>
  <si>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</si>
  <si>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</si>
  <si>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</si>
  <si>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</si>
  <si>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</si>
  <si>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</si>
  <si>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</si>
  <si>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</si>
  <si>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</si>
  <si>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</si>
  <si>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</si>
  <si>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</si>
  <si>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</si>
  <si>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</si>
  <si>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</si>
  <si>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</si>
  <si>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</si>
  <si>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</si>
  <si>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</si>
  <si>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</si>
  <si>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</si>
  <si>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</si>
  <si>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</si>
  <si>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</si>
  <si>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</si>
  <si>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</si>
  <si>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</si>
  <si>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</si>
  <si>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</si>
  <si>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</si>
  <si>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</si>
  <si>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</si>
  <si>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</si>
  <si>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</si>
  <si>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</si>
  <si>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</si>
  <si>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</si>
  <si>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</si>
  <si>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</si>
  <si>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</si>
  <si>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</si>
  <si>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</si>
  <si>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</si>
  <si>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</si>
  <si>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</si>
  <si>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</si>
  <si>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</si>
  <si>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</si>
  <si>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</si>
  <si>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</si>
  <si>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</si>
  <si>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</si>
  <si>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</si>
  <si>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</si>
  <si>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</si>
  <si>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</si>
  <si>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</si>
  <si>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</si>
  <si>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</si>
  <si>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</si>
  <si>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</si>
  <si>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</si>
  <si>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</si>
  <si>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</si>
  <si>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</si>
  <si>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</si>
  <si>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</si>
  <si>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</si>
  <si>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</si>
  <si>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</si>
  <si>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</si>
  <si>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</si>
  <si>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</si>
  <si>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</si>
  <si>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</si>
  <si>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</si>
  <si>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</si>
  <si>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</si>
  <si>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</si>
  <si>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</si>
  <si>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</si>
  <si>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</si>
  <si>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</si>
  <si>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</si>
  <si>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</si>
  <si>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</si>
  <si>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</si>
  <si>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</si>
  <si>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</si>
  <si>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</si>
  <si>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</si>
  <si>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</si>
  <si>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</si>
  <si>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</si>
  <si>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</si>
  <si>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</si>
  <si>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</si>
  <si>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</si>
  <si>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</si>
  <si>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</si>
  <si>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</si>
  <si>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</si>
  <si>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</si>
  <si>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</si>
  <si>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</si>
  <si>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</si>
  <si>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</si>
  <si>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</si>
  <si>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</si>
  <si>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</si>
  <si>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</si>
  <si>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</si>
  <si>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</si>
  <si>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</si>
  <si>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</si>
  <si>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</si>
  <si>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</si>
  <si>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</si>
  <si>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</si>
  <si>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</si>
  <si>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</si>
  <si>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</si>
  <si>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</si>
  <si>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</si>
  <si>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</si>
  <si>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</si>
  <si>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</si>
  <si>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</si>
  <si>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</si>
  <si>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</si>
  <si>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</si>
  <si>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</si>
  <si>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</si>
  <si>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</si>
  <si>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</si>
  <si>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</si>
  <si>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</si>
  <si>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</si>
  <si>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</si>
  <si>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</si>
  <si>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</si>
  <si>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</si>
  <si>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</si>
  <si>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</si>
  <si>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</si>
  <si>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</si>
  <si>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</si>
  <si>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</si>
  <si>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</si>
  <si>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</si>
  <si>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</si>
  <si>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</si>
  <si>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</si>
  <si>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</si>
  <si>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</si>
  <si>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</si>
  <si>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</si>
  <si>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</si>
  <si>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</si>
  <si>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</si>
  <si>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</si>
  <si>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</si>
  <si>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</si>
  <si>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</si>
  <si>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</si>
  <si>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</si>
  <si>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</si>
  <si>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</si>
  <si>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</si>
  <si>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</si>
  <si>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</si>
  <si>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</si>
  <si>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</si>
  <si>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</si>
  <si>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</si>
  <si>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</si>
  <si>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</si>
  <si>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</si>
  <si>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</si>
  <si>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</si>
  <si>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</si>
  <si>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</si>
  <si>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</si>
  <si>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</si>
  <si>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</si>
  <si>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</si>
  <si>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</si>
  <si>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</si>
  <si>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</si>
  <si>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</si>
  <si>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</si>
  <si>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</si>
  <si>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</si>
  <si>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</si>
  <si>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</si>
  <si>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</si>
  <si>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</si>
  <si>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</si>
  <si>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</si>
  <si>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</si>
  <si>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</si>
  <si>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</si>
  <si>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</si>
  <si>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</si>
  <si>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</si>
  <si>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</si>
  <si>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</si>
  <si>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</si>
  <si>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</si>
  <si>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</si>
  <si>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</si>
  <si>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</si>
  <si>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</si>
  <si>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</si>
  <si>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</si>
  <si>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</si>
  <si>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</si>
  <si>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</si>
  <si>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</si>
  <si>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</si>
  <si>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</si>
  <si>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</si>
  <si>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</si>
  <si>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</si>
  <si>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</si>
  <si>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</si>
  <si>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</si>
  <si>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</si>
  <si>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</si>
  <si>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</si>
  <si>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</si>
  <si>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</si>
  <si>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</si>
  <si>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</si>
  <si>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</si>
  <si>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</si>
  <si>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</si>
  <si>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</si>
  <si>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</si>
  <si>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</si>
  <si>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</si>
  <si>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</si>
  <si>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</si>
  <si>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</si>
  <si>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</si>
  <si>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</si>
  <si>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</si>
  <si>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</si>
  <si>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</si>
  <si>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</si>
  <si>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</si>
  <si>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</si>
  <si>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</si>
  <si>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</si>
  <si>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</si>
  <si>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</si>
  <si>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</si>
  <si>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</si>
  <si>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</si>
  <si>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</si>
  <si>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</si>
  <si>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</si>
  <si>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</si>
  <si>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</si>
  <si>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</si>
  <si>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</si>
  <si>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</si>
  <si>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</si>
  <si>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</si>
  <si>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</si>
  <si>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</si>
  <si>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</si>
  <si>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</si>
  <si>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</si>
  <si>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</si>
  <si>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</si>
  <si>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</si>
  <si>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</si>
  <si>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</si>
  <si>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</si>
  <si>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</si>
  <si>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</si>
  <si>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</si>
  <si>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</si>
  <si>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</si>
  <si>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</si>
  <si>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</si>
  <si>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</si>
  <si>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</si>
  <si>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</si>
  <si>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</si>
  <si>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</si>
  <si>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</si>
  <si>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</si>
  <si>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</si>
  <si>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</si>
  <si>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</si>
  <si>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</si>
  <si>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</si>
  <si>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</si>
  <si>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</si>
  <si>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</si>
  <si>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</si>
  <si>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</si>
  <si>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</si>
  <si>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</si>
  <si>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</si>
  <si>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</si>
  <si>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</si>
  <si>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</si>
  <si>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</si>
  <si>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</si>
  <si>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</si>
  <si>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</si>
  <si>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</si>
  <si>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</si>
  <si>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</si>
  <si>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</si>
  <si>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</si>
  <si>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</si>
  <si>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</si>
  <si>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</si>
  <si>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</si>
  <si>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</si>
  <si>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</si>
  <si>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</si>
  <si>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</si>
  <si>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</si>
  <si>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</si>
  <si>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</si>
  <si>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</si>
  <si>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</si>
  <si>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</si>
  <si>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</si>
  <si>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</si>
  <si>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</si>
  <si>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</si>
  <si>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</si>
  <si>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</si>
  <si>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</si>
  <si>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</si>
  <si>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</si>
  <si>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</si>
  <si>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</si>
  <si>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</si>
  <si>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</si>
  <si>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</si>
  <si>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</si>
  <si>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</si>
  <si>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</si>
  <si>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</si>
  <si>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</si>
  <si>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</si>
  <si>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</si>
  <si>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</si>
  <si>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</si>
  <si>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</si>
  <si>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</si>
  <si>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</si>
  <si>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</si>
  <si>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</si>
  <si>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</si>
  <si>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</si>
  <si>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</si>
  <si>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</si>
  <si>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</si>
  <si>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</si>
  <si>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</si>
  <si>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</si>
  <si>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</si>
  <si>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</si>
  <si>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</si>
  <si>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</si>
  <si>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</si>
  <si>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</si>
  <si>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</si>
  <si>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</si>
  <si>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</si>
  <si>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</si>
  <si>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</si>
  <si>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</si>
  <si>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</si>
  <si>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</si>
  <si>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</si>
  <si>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</si>
  <si>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</si>
  <si>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</si>
  <si>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</si>
  <si>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</si>
  <si>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</si>
  <si>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</si>
  <si>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</si>
  <si>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</si>
  <si>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</si>
  <si>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</si>
  <si>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</si>
  <si>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</si>
  <si>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</si>
  <si>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</si>
  <si>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</si>
  <si>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</si>
  <si>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</si>
  <si>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</si>
  <si>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</si>
  <si>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</si>
  <si>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</si>
  <si>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</si>
  <si>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</si>
  <si>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</si>
  <si>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</si>
  <si>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</si>
  <si>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</si>
  <si>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</si>
  <si>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</si>
  <si>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</si>
  <si>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</si>
  <si>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</si>
  <si>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</si>
  <si>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</si>
  <si>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</si>
  <si>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</si>
  <si>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</si>
  <si>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</si>
  <si>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</si>
  <si>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</si>
  <si>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</si>
  <si>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</si>
  <si>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</si>
  <si>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</si>
  <si>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</si>
  <si>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</si>
  <si>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</si>
  <si>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</si>
  <si>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</si>
  <si>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</si>
  <si>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</si>
  <si>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</si>
  <si>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</si>
  <si>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</si>
  <si>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</si>
  <si>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</si>
  <si>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</si>
  <si>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</si>
  <si>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</si>
  <si>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</si>
  <si>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</si>
  <si>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</si>
  <si>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</si>
  <si>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</si>
  <si>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</si>
  <si>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</si>
  <si>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</si>
  <si>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</si>
  <si>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</si>
  <si>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</si>
  <si>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</si>
  <si>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</si>
  <si>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</si>
  <si>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</si>
  <si>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</si>
  <si>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</si>
  <si>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</si>
  <si>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</si>
  <si>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</si>
  <si>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</si>
  <si>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</si>
  <si>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</si>
  <si>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</si>
  <si>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</si>
  <si>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</si>
  <si>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</si>
  <si>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</si>
  <si>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</si>
  <si>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</si>
  <si>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</si>
  <si>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</si>
  <si>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</si>
  <si>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</si>
  <si>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</si>
  <si>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</si>
  <si>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</si>
  <si>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</si>
  <si>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</si>
  <si>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</si>
  <si>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</si>
  <si>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</si>
  <si>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</si>
  <si>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</si>
  <si>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</si>
  <si>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</si>
  <si>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</si>
  <si>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</si>
  <si>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</si>
  <si>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</si>
  <si>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</si>
  <si>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</si>
  <si>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</si>
  <si>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</si>
  <si>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</si>
  <si>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</si>
  <si>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</si>
  <si>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</si>
  <si>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</si>
  <si>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</si>
  <si>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</si>
  <si>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</si>
  <si>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</si>
  <si>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</si>
  <si>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</si>
  <si>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</si>
  <si>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</si>
  <si>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</si>
  <si>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</si>
  <si>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</si>
  <si>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</si>
  <si>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</si>
  <si>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</si>
  <si>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</si>
  <si>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</si>
  <si>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</si>
  <si>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</si>
  <si>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</si>
  <si>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</si>
  <si>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</si>
  <si>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</si>
  <si>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</si>
  <si>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</si>
  <si>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</si>
  <si>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</si>
  <si>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</si>
  <si>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</si>
  <si>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</si>
  <si>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</si>
  <si>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</si>
  <si>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</si>
  <si>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</si>
  <si>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</si>
  <si>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</si>
  <si>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</si>
  <si>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</si>
  <si>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</si>
  <si>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</si>
  <si>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</si>
  <si>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</si>
  <si>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</si>
  <si>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</si>
  <si>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</si>
  <si>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</si>
  <si>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</si>
  <si>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</si>
  <si>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</si>
  <si>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</si>
  <si>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</si>
  <si>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</si>
  <si>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</si>
  <si>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</si>
  <si>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</si>
  <si>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</si>
  <si>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</si>
  <si>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</si>
  <si>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</si>
  <si>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</si>
  <si>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</si>
  <si>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</si>
  <si>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</si>
  <si>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</si>
  <si>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</si>
  <si>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</si>
  <si>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</si>
  <si>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</si>
  <si>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</si>
  <si>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</si>
  <si>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</si>
  <si>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</si>
  <si>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</si>
  <si>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</si>
  <si>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</si>
  <si>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</si>
  <si>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</si>
  <si>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</si>
  <si>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</si>
  <si>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</si>
  <si>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</si>
  <si>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</si>
  <si>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</si>
  <si>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</si>
  <si>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</si>
  <si>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</si>
  <si>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</si>
  <si>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</si>
  <si>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</si>
  <si>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</si>
  <si>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</si>
  <si>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</si>
  <si>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</si>
  <si>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</si>
  <si>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</si>
  <si>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</si>
  <si>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</si>
  <si>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</si>
  <si>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</si>
  <si>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</si>
  <si>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</si>
  <si>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</si>
  <si>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</si>
  <si>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</si>
  <si>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</si>
  <si>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</si>
  <si>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</si>
  <si>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</si>
  <si>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</si>
  <si>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</si>
  <si>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</si>
  <si>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</si>
  <si>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</si>
  <si>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</si>
  <si>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</si>
  <si>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</si>
  <si>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</si>
  <si>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</si>
  <si>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</si>
  <si>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</si>
  <si>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</si>
  <si>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</si>
  <si>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</si>
  <si>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</si>
  <si>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</si>
  <si>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</si>
  <si>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</si>
  <si>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</si>
  <si>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</si>
  <si>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</si>
  <si>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</si>
  <si>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</si>
  <si>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</si>
  <si>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</si>
  <si>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</si>
  <si>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</si>
  <si>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</si>
  <si>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</si>
  <si>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</si>
  <si>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</si>
  <si>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</si>
  <si>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</si>
  <si>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</si>
  <si>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</si>
  <si>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</si>
  <si>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</si>
  <si>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</si>
  <si>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</si>
  <si>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</si>
  <si>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</si>
  <si>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</si>
  <si>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</si>
  <si>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</si>
  <si>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</si>
  <si>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</si>
  <si>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</si>
  <si>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</si>
  <si>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</si>
  <si>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</si>
  <si>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</si>
  <si>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</si>
  <si>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</si>
  <si>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</si>
  <si>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</si>
  <si>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</si>
  <si>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</si>
  <si>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</si>
  <si>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</si>
  <si>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</si>
  <si>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</si>
  <si>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</si>
  <si>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</si>
  <si>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</si>
  <si>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</si>
  <si>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</si>
  <si>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</si>
  <si>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</si>
  <si>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</si>
  <si>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</si>
  <si>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</si>
  <si>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</si>
  <si>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</si>
  <si>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</si>
  <si>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</si>
  <si>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</si>
  <si>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</si>
  <si>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</si>
  <si>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</si>
  <si>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</si>
  <si>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</si>
  <si>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</si>
  <si>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</si>
  <si>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</si>
  <si>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</si>
  <si>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</si>
  <si>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</si>
  <si>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</si>
  <si>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</si>
  <si>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</si>
  <si>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</si>
  <si>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</si>
  <si>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</si>
  <si>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</si>
  <si>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</si>
  <si>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</si>
  <si>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</si>
  <si>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</si>
  <si>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</si>
  <si>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</si>
  <si>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</si>
  <si>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</si>
  <si>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</si>
  <si>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</si>
  <si>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</si>
  <si>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</si>
  <si>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</si>
  <si>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</si>
  <si>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</si>
  <si>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</si>
  <si>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</si>
  <si>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</si>
  <si>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</si>
  <si>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</si>
  <si>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</si>
  <si>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</si>
  <si>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</si>
  <si>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</si>
  <si>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</si>
  <si>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</si>
  <si>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</si>
  <si>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</si>
  <si>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</si>
  <si>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</si>
  <si>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</si>
  <si>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</si>
  <si>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</si>
  <si>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</si>
  <si>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</si>
  <si>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</si>
  <si>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</si>
  <si>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</si>
  <si>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</si>
  <si>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</si>
  <si>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</si>
  <si>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</si>
  <si>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</si>
  <si>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</si>
  <si>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</si>
  <si>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</si>
  <si>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</si>
  <si>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</si>
  <si>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</si>
  <si>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</si>
  <si>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</si>
  <si>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</si>
  <si>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</si>
  <si>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</si>
  <si>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</si>
  <si>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</si>
  <si>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</si>
  <si>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</si>
  <si>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</si>
  <si>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</si>
  <si>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</si>
  <si>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</si>
  <si>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</si>
  <si>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</si>
  <si>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</si>
  <si>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</si>
  <si>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</si>
  <si>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</si>
  <si>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</si>
  <si>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</si>
  <si>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</si>
  <si>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</si>
  <si>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</si>
  <si>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</si>
  <si>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</si>
  <si>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</si>
  <si>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</si>
  <si>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</si>
  <si>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</si>
  <si>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</si>
  <si>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</si>
  <si>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</si>
  <si>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</si>
  <si>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</si>
  <si>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</si>
  <si>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</si>
  <si>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</si>
  <si>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</si>
  <si>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</si>
  <si>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</si>
  <si>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</si>
  <si>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</si>
  <si>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</si>
  <si>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</si>
  <si>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</si>
  <si>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</si>
  <si>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</si>
  <si>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</si>
  <si>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</si>
  <si>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</si>
  <si>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</si>
  <si>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</si>
  <si>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</si>
  <si>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</si>
  <si>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</si>
  <si>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</si>
  <si>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</si>
  <si>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</si>
  <si>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</si>
  <si>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</si>
  <si>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</si>
  <si>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</si>
  <si>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</si>
  <si>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</si>
  <si>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</si>
  <si>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</si>
  <si>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</si>
  <si>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</si>
  <si>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</si>
  <si>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</si>
  <si>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</si>
  <si>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</si>
  <si>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</si>
  <si>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</si>
  <si>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</si>
  <si>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</si>
  <si>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</si>
  <si>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</si>
  <si>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</si>
  <si>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</si>
  <si>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</si>
  <si>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</si>
  <si>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</si>
  <si>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</si>
  <si>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</si>
  <si>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</si>
  <si>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</si>
  <si>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</si>
  <si>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</si>
  <si>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</si>
  <si>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</si>
  <si>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</si>
  <si>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</si>
  <si>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</si>
  <si>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</si>
  <si>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</si>
  <si>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</si>
  <si>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</si>
  <si>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</si>
  <si>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</si>
  <si>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</si>
  <si>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</si>
  <si>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</si>
  <si>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</si>
  <si>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</si>
  <si>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</si>
  <si>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</si>
  <si>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</si>
  <si>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</si>
  <si>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</si>
  <si>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</si>
  <si>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</si>
  <si>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</si>
  <si>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</si>
  <si>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</si>
  <si>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</si>
  <si>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</si>
  <si>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</si>
  <si>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</si>
  <si>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</si>
  <si>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</si>
  <si>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</si>
  <si>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</si>
  <si>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</si>
  <si>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</si>
  <si>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</si>
  <si>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</si>
  <si>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</si>
  <si>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</si>
  <si>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</si>
  <si>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</si>
  <si>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</si>
  <si>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</si>
  <si>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</si>
  <si>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</si>
  <si>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</si>
  <si>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</si>
  <si>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</si>
  <si>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</si>
  <si>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</si>
  <si>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</si>
  <si>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</si>
  <si>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</si>
  <si>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</si>
  <si>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</si>
  <si>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</si>
  <si>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</si>
  <si>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</si>
  <si>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</si>
  <si>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</si>
  <si>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</si>
  <si>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</si>
  <si>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</si>
  <si>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</si>
  <si>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</si>
  <si>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</si>
  <si>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</si>
  <si>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</si>
  <si>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</si>
  <si>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</si>
  <si>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</si>
  <si>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</si>
  <si>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</si>
  <si>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</si>
  <si>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</si>
  <si>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</si>
  <si>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</si>
  <si>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</si>
  <si>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</si>
  <si>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</si>
  <si>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</si>
  <si>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</si>
  <si>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</si>
  <si>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</si>
  <si>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</si>
  <si>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</si>
  <si>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</si>
  <si>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</si>
  <si>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</si>
  <si>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</si>
  <si>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</si>
  <si>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</si>
  <si>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</si>
  <si>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</si>
  <si>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</si>
  <si>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</si>
  <si>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</si>
  <si>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</si>
  <si>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</si>
  <si>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</si>
  <si>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</si>
  <si>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</si>
  <si>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</si>
  <si>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</si>
  <si>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</si>
  <si>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</si>
  <si>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</si>
  <si>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</si>
  <si>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</si>
  <si>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</si>
  <si>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</si>
  <si>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</si>
  <si>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</si>
  <si>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</si>
  <si>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</si>
  <si>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</si>
  <si>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</si>
  <si>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</si>
  <si>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</si>
  <si>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</si>
  <si>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</si>
  <si>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</si>
  <si>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</si>
  <si>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</si>
  <si>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</si>
  <si>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</si>
  <si>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</si>
  <si>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</si>
  <si>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</si>
  <si>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</si>
  <si>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</si>
  <si>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</si>
  <si>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</si>
  <si>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</si>
  <si>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</si>
  <si>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</si>
  <si>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</si>
  <si>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</si>
  <si>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</si>
  <si>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</si>
  <si>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</si>
  <si>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</si>
  <si>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</si>
  <si>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</si>
  <si>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</si>
  <si>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</si>
  <si>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</si>
  <si>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</si>
  <si>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</si>
  <si>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</si>
  <si>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</si>
  <si>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</si>
  <si>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</si>
  <si>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</si>
  <si>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</si>
  <si>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</si>
  <si>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</si>
  <si>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</si>
  <si>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</si>
  <si>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</si>
  <si>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</si>
  <si>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</si>
  <si>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</si>
  <si>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</si>
  <si>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</si>
  <si>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</si>
  <si>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</si>
  <si>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</si>
  <si>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</si>
  <si>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</si>
  <si>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</si>
  <si>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</si>
  <si>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</si>
  <si>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</si>
  <si>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</si>
  <si>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</si>
  <si>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</si>
  <si>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</si>
  <si>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</si>
  <si>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</si>
  <si>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</si>
  <si>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</si>
  <si>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</si>
  <si>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</si>
  <si>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</si>
  <si>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</si>
  <si>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</si>
  <si>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</si>
  <si>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</si>
  <si>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</si>
  <si>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</si>
  <si>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</si>
  <si>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</si>
  <si>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</si>
  <si>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</si>
  <si>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</si>
  <si>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</si>
  <si>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</si>
  <si>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</si>
  <si>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</si>
  <si>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</si>
  <si>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</si>
  <si>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</si>
  <si>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</si>
  <si>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</si>
  <si>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</si>
  <si>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</si>
  <si>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</si>
  <si>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</si>
  <si>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</si>
  <si>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</si>
  <si>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</si>
  <si>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</si>
  <si>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</si>
  <si>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</si>
  <si>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</si>
  <si>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</si>
  <si>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</si>
  <si>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</si>
  <si>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</si>
  <si>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</si>
  <si>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</si>
  <si>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</si>
  <si>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</si>
  <si>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</si>
  <si>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</si>
  <si>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</si>
  <si>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</si>
  <si>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</si>
  <si>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</si>
  <si>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</si>
  <si>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</si>
  <si>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</si>
  <si>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</si>
  <si>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</si>
  <si>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</si>
  <si>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</si>
  <si>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</si>
  <si>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</si>
  <si>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</si>
  <si>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</si>
  <si>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</si>
  <si>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</si>
  <si>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</si>
  <si>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</si>
  <si>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</si>
  <si>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</si>
  <si>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</si>
  <si>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</si>
  <si>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</si>
  <si>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</si>
  <si>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</si>
  <si>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</si>
  <si>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</si>
  <si>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</si>
  <si>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</si>
  <si>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</si>
  <si>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</si>
  <si>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</si>
  <si>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</si>
  <si>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</si>
  <si>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</si>
  <si>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</si>
  <si>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</si>
  <si>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</si>
  <si>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</si>
  <si>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</si>
  <si>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</si>
  <si>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</si>
  <si>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</si>
  <si>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</si>
  <si>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</si>
  <si>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</si>
  <si>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</si>
  <si>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</si>
  <si>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</si>
  <si>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</si>
  <si>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</si>
  <si>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</si>
  <si>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</si>
  <si>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</si>
  <si>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</si>
  <si>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</si>
  <si>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</si>
  <si>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</si>
  <si>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</si>
  <si>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</si>
  <si>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</si>
  <si>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</si>
  <si>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</si>
  <si>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</si>
  <si>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</si>
  <si>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</si>
  <si>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</si>
  <si>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</si>
  <si>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</si>
  <si>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</si>
  <si>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</si>
  <si>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</si>
  <si>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</si>
  <si>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</si>
  <si>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</si>
  <si>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</si>
  <si>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</si>
  <si>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</si>
  <si>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</si>
  <si>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</si>
  <si>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</si>
  <si>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</si>
  <si>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</si>
  <si>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</si>
  <si>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</si>
  <si>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</si>
  <si>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</si>
  <si>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</si>
  <si>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</si>
  <si>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</si>
  <si>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</si>
  <si>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</si>
  <si>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</si>
  <si>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</si>
  <si>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</si>
  <si>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</si>
  <si>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</si>
  <si>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</si>
  <si>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</si>
  <si>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</si>
  <si>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</si>
  <si>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</si>
  <si>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</si>
  <si>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</si>
  <si>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</si>
  <si>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</si>
  <si>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</si>
  <si>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</si>
  <si>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</si>
  <si>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</si>
  <si>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</si>
  <si>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</si>
  <si>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</si>
  <si>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</si>
  <si>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</si>
  <si>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</si>
  <si>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</si>
  <si>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</si>
  <si>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</si>
  <si>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</si>
  <si>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</si>
  <si>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</si>
  <si>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</si>
  <si>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</si>
  <si>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</si>
  <si>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</si>
  <si>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</si>
  <si>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</si>
  <si>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</si>
  <si>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</si>
  <si>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</si>
  <si>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</si>
  <si>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</si>
  <si>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</si>
  <si>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</si>
  <si>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</si>
  <si>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</si>
  <si>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</si>
  <si>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</si>
  <si>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</si>
  <si>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</si>
  <si>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</si>
  <si>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</si>
  <si>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</si>
  <si>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</si>
  <si>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</si>
  <si>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</si>
  <si>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</si>
  <si>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</si>
  <si>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</si>
  <si>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</si>
  <si>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</si>
  <si>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</si>
  <si>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</si>
  <si>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</si>
  <si>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</si>
  <si>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</si>
  <si>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</si>
  <si>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</si>
  <si>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</si>
  <si>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</si>
  <si>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</si>
  <si>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</si>
  <si>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</si>
  <si>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</si>
  <si>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</si>
  <si>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</si>
  <si>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</si>
  <si>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</si>
  <si>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</si>
  <si>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</si>
  <si>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</si>
  <si>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</si>
  <si>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</si>
  <si>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</si>
  <si>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</si>
  <si>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</si>
  <si>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</si>
  <si>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</si>
  <si>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</si>
  <si>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</si>
  <si>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</si>
  <si>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</si>
  <si>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</si>
  <si>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</si>
  <si>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</si>
  <si>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</si>
  <si>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</si>
  <si>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</si>
  <si>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</si>
  <si>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</si>
  <si>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</si>
  <si>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</si>
  <si>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</si>
  <si>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</si>
  <si>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</si>
  <si>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</si>
  <si>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</si>
  <si>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</si>
  <si>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</si>
  <si>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</si>
  <si>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</si>
  <si>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</si>
  <si>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</si>
  <si>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</si>
  <si>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</si>
  <si>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</si>
  <si>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</si>
  <si>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</si>
  <si>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</si>
  <si>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</si>
  <si>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</si>
  <si>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</si>
  <si>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</si>
  <si>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</si>
  <si>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</si>
  <si>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</si>
  <si>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</si>
  <si>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</si>
  <si>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</si>
  <si>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</si>
  <si>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</si>
  <si>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</si>
  <si>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</si>
  <si>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</si>
  <si>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</si>
  <si>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</si>
  <si>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</si>
  <si>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</si>
  <si>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</si>
  <si>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</si>
  <si>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</si>
  <si>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</si>
  <si>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</si>
  <si>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</si>
  <si>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</si>
  <si>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</si>
  <si>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</si>
  <si>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</si>
  <si>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</si>
  <si>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</si>
  <si>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</si>
  <si>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</si>
  <si>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</si>
  <si>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</si>
  <si>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</si>
  <si>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</si>
  <si>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</si>
  <si>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</si>
  <si>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</si>
  <si>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</si>
  <si>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</si>
  <si>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</si>
  <si>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</si>
  <si>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</si>
  <si>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</si>
  <si>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</si>
  <si>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</si>
  <si>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</si>
  <si>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</si>
  <si>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</si>
  <si>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</si>
  <si>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</si>
  <si>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</si>
  <si>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</si>
  <si>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</si>
  <si>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</si>
  <si>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</si>
  <si>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</si>
  <si>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</si>
  <si>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</si>
  <si>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</si>
  <si>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</si>
  <si>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</si>
  <si>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</si>
  <si>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</si>
  <si>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</si>
  <si>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</si>
  <si>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</si>
  <si>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</si>
  <si>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</si>
  <si>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</si>
  <si>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</si>
  <si>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</si>
  <si>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</si>
  <si>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</si>
  <si>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</si>
  <si>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</si>
  <si>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</si>
  <si>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</si>
  <si>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</si>
  <si>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</si>
  <si>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</si>
  <si>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</si>
  <si>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</si>
  <si>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</si>
  <si>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</si>
  <si>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</si>
  <si>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</si>
  <si>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</si>
  <si>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</si>
  <si>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</si>
  <si>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</si>
  <si>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</si>
  <si>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</si>
  <si>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</si>
  <si>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</si>
  <si>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</si>
  <si>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</si>
  <si>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</si>
  <si>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</si>
  <si>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</si>
  <si>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</si>
  <si>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</si>
  <si>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</si>
  <si>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</si>
  <si>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</si>
  <si>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</si>
  <si>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</si>
  <si>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</si>
  <si>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</si>
  <si>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</si>
  <si>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</si>
  <si>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</si>
  <si>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</si>
  <si>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</si>
  <si>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</si>
  <si>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</si>
  <si>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</si>
  <si>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</si>
  <si>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</si>
  <si>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</si>
  <si>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</si>
  <si>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</si>
  <si>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</si>
  <si>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</si>
  <si>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</si>
  <si>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</si>
  <si>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</si>
  <si>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</si>
  <si>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</si>
  <si>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</si>
  <si>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</si>
  <si>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</si>
  <si>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</si>
  <si>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</si>
  <si>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</si>
  <si>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</si>
  <si>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</si>
  <si>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</si>
  <si>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</si>
  <si>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</si>
  <si>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</si>
  <si>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</si>
  <si>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</si>
  <si>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</si>
  <si>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</si>
  <si>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</si>
  <si>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</si>
  <si>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</si>
  <si>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</si>
  <si>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</si>
  <si>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</si>
  <si>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</si>
  <si>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</si>
  <si>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</si>
  <si>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</si>
  <si>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</si>
  <si>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</si>
  <si>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</si>
  <si>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</si>
  <si>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</si>
  <si>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</si>
  <si>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</si>
  <si>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</si>
  <si>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</si>
  <si>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</si>
  <si>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</si>
  <si>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</si>
  <si>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</si>
  <si>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</si>
  <si>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</si>
  <si>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</si>
  <si>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</si>
  <si>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</si>
  <si>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</si>
  <si>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</si>
  <si>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</si>
  <si>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</si>
  <si>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</si>
  <si>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</si>
  <si>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</si>
  <si>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</si>
  <si>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</si>
  <si>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</si>
  <si>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</si>
  <si>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</si>
  <si>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</si>
  <si>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</si>
  <si>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</si>
  <si>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</si>
  <si>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</si>
  <si>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</si>
  <si>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</si>
  <si>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</si>
  <si>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</si>
  <si>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</si>
  <si>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</si>
  <si>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</si>
  <si>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</si>
  <si>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</si>
  <si>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</si>
  <si>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</si>
  <si>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</si>
  <si>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</si>
  <si>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</si>
  <si>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</si>
  <si>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</si>
  <si>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</si>
  <si>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</si>
  <si>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</si>
  <si>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</si>
  <si>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</si>
  <si>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</si>
  <si>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</si>
  <si>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</si>
  <si>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</si>
  <si>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</si>
  <si>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</si>
  <si>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</si>
  <si>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</si>
  <si>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</si>
  <si>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</si>
  <si>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</si>
  <si>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</si>
  <si>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</si>
  <si>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</si>
  <si>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</si>
  <si>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</si>
  <si>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</si>
  <si>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</si>
  <si>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</si>
  <si>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</si>
  <si>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</si>
  <si>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</si>
  <si>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</si>
  <si>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</si>
  <si>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</si>
  <si>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</si>
  <si>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</si>
  <si>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</si>
  <si>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</si>
  <si>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</si>
  <si>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</si>
  <si>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</si>
  <si>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</si>
  <si>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</si>
  <si>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</si>
  <si>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</si>
  <si>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</si>
  <si>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</si>
  <si>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</si>
  <si>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</si>
  <si>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</si>
  <si>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</si>
  <si>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</si>
  <si>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</si>
  <si>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</si>
  <si>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</si>
  <si>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</si>
  <si>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</si>
  <si>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</si>
  <si>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</si>
  <si>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</si>
  <si>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</si>
  <si>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</si>
  <si>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</si>
  <si>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</si>
  <si>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</si>
  <si>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</si>
  <si>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</si>
  <si>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</si>
  <si>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</si>
  <si>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</si>
  <si>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</si>
  <si>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</si>
  <si>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</si>
  <si>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</si>
  <si>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</si>
  <si>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</si>
  <si>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</si>
  <si>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</si>
  <si>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</si>
  <si>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</si>
  <si>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</si>
  <si>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</si>
  <si>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</si>
  <si>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</si>
  <si>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</si>
  <si>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</si>
  <si>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</si>
  <si>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</si>
  <si>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</si>
  <si>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</si>
  <si>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</si>
  <si>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</si>
  <si>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</si>
  <si>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</si>
  <si>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</si>
  <si>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</si>
  <si>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</si>
  <si>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</si>
  <si>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</si>
  <si>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</si>
  <si>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</si>
  <si>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</si>
  <si>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</si>
  <si>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</si>
  <si>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</si>
  <si>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</si>
  <si>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</si>
  <si>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</si>
  <si>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</si>
  <si>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</si>
  <si>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</si>
  <si>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</si>
  <si>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</si>
  <si>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</si>
  <si>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</si>
  <si>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</si>
  <si>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</si>
  <si>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</si>
  <si>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</si>
  <si>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</si>
  <si>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</si>
  <si>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</si>
  <si>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</si>
  <si>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</si>
  <si>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</si>
  <si>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</si>
  <si>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</si>
  <si>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</si>
  <si>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</si>
  <si>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</si>
  <si>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</si>
  <si>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</si>
  <si>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</si>
  <si>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</si>
  <si>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</si>
  <si>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</si>
  <si>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</si>
  <si>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</si>
  <si>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</si>
  <si>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</si>
  <si>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</si>
  <si>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</si>
  <si>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</si>
  <si>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</si>
  <si>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</si>
  <si>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</si>
  <si>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</si>
  <si>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</si>
  <si>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</si>
  <si>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</si>
  <si>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</si>
  <si>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</si>
  <si>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</si>
  <si>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</si>
  <si>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</si>
  <si>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</si>
  <si>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</si>
  <si>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</si>
  <si>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</si>
  <si>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</si>
  <si>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</si>
  <si>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</si>
  <si>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</si>
  <si>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</si>
  <si>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</si>
  <si>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</si>
  <si>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</si>
  <si>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</si>
  <si>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</si>
  <si>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</si>
  <si>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</si>
  <si>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</si>
  <si>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</si>
  <si>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</si>
  <si>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</si>
  <si>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</si>
  <si>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</si>
  <si>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</si>
  <si>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</si>
  <si>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</si>
  <si>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</si>
  <si>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</si>
  <si>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</si>
  <si>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</si>
  <si>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</si>
  <si>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</si>
  <si>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</si>
  <si>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</si>
  <si>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</si>
  <si>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</si>
  <si>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</si>
  <si>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</si>
  <si>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</si>
  <si>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</si>
  <si>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</si>
  <si>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</si>
  <si>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</si>
  <si>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</si>
  <si>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</si>
  <si>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</si>
  <si>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</si>
  <si>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</si>
  <si>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</si>
  <si>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</si>
  <si>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</si>
  <si>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</si>
  <si>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</si>
  <si>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</si>
  <si>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</si>
  <si>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</si>
  <si>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</si>
  <si>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</si>
  <si>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</si>
  <si>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</si>
  <si>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</si>
  <si>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</si>
  <si>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</si>
  <si>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</si>
  <si>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</si>
  <si>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</si>
  <si>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</si>
  <si>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</si>
  <si>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</si>
  <si>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</si>
  <si>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</si>
  <si>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</si>
  <si>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</si>
  <si>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</si>
  <si>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</si>
  <si>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</si>
  <si>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</si>
  <si>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</si>
  <si>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</si>
  <si>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</si>
  <si>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</si>
  <si>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</si>
  <si>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</si>
  <si>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</si>
  <si>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</si>
  <si>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</si>
  <si>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</si>
  <si>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</si>
  <si>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</si>
  <si>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</si>
  <si>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</si>
  <si>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</si>
  <si>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</si>
  <si>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</si>
  <si>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</si>
  <si>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</si>
  <si>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</si>
  <si>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</si>
  <si>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</si>
  <si>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</si>
  <si>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</si>
  <si>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</si>
  <si>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</si>
  <si>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</si>
  <si>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</si>
  <si>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</si>
  <si>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</si>
  <si>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</si>
  <si>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</si>
  <si>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</si>
  <si>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</si>
  <si>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</si>
  <si>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</si>
  <si>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</si>
  <si>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</si>
  <si>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</si>
  <si>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</si>
  <si>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</si>
  <si>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</si>
  <si>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</si>
  <si>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</si>
  <si>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</si>
  <si>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</si>
  <si>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</si>
  <si>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</si>
  <si>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</si>
  <si>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</si>
  <si>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</si>
  <si>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</si>
  <si>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</si>
  <si>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</si>
  <si>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</si>
  <si>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</si>
  <si>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</si>
  <si>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</si>
  <si>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</si>
  <si>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</si>
  <si>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</si>
  <si>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</si>
  <si>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</si>
  <si>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</si>
  <si>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</si>
  <si>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</si>
  <si>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</si>
  <si>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</si>
  <si>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</si>
  <si>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</si>
  <si>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</si>
  <si>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</si>
  <si>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</si>
  <si>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</si>
  <si>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</si>
  <si>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</si>
  <si>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</si>
  <si>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</si>
  <si>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</si>
  <si>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</si>
  <si>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</si>
  <si>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</si>
  <si>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</si>
  <si>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</si>
  <si>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</si>
  <si>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</si>
  <si>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</si>
  <si>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</si>
  <si>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</si>
  <si>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</si>
  <si>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</si>
  <si>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</si>
  <si>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</si>
  <si>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</si>
  <si>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</si>
  <si>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</si>
  <si>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</si>
  <si>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</si>
  <si>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</si>
  <si>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</si>
  <si>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</si>
  <si>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</si>
  <si>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</si>
  <si>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</si>
  <si>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</si>
  <si>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</si>
  <si>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</si>
  <si>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</si>
  <si>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</si>
  <si>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</si>
  <si>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</si>
  <si>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</si>
  <si>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</si>
  <si>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</si>
  <si>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</si>
  <si>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</si>
  <si>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</si>
  <si>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</si>
  <si>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</si>
  <si>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</si>
  <si>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</si>
  <si>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</si>
  <si>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</si>
  <si>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</si>
  <si>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</si>
  <si>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</si>
  <si>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</si>
  <si>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</si>
  <si>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</si>
  <si>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</si>
  <si>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</si>
  <si>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</si>
  <si>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</si>
  <si>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</si>
  <si>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</si>
  <si>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</si>
  <si>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</si>
  <si>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</si>
  <si>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</si>
  <si>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</si>
  <si>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</si>
  <si>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</si>
  <si>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</si>
  <si>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</si>
  <si>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</si>
  <si>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</si>
  <si>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</si>
  <si>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</si>
  <si>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</si>
  <si>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</si>
  <si>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</si>
  <si>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</si>
  <si>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</si>
  <si>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</si>
  <si>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</si>
  <si>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</si>
  <si>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</si>
  <si>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</si>
  <si>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</si>
  <si>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</si>
  <si>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</si>
  <si>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</si>
  <si>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</si>
  <si>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</si>
  <si>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</si>
  <si>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</si>
  <si>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</si>
  <si>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</si>
  <si>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</si>
  <si>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</si>
  <si>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</si>
  <si>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</si>
  <si>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</si>
  <si>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</si>
  <si>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</si>
  <si>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</si>
  <si>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</si>
  <si>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</si>
  <si>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</si>
  <si>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</si>
  <si>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</si>
  <si>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</si>
  <si>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</si>
  <si>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</si>
  <si>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</si>
  <si>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</si>
  <si>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</si>
  <si>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</si>
  <si>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</si>
  <si>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</si>
  <si>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</si>
  <si>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</si>
  <si>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</si>
  <si>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</si>
  <si>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</si>
  <si>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</si>
  <si>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</si>
  <si>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</si>
  <si>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</si>
  <si>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</si>
  <si>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</si>
  <si>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</si>
  <si>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</si>
  <si>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</si>
  <si>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</si>
  <si>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</si>
  <si>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</si>
  <si>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</si>
  <si>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</si>
  <si>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</si>
  <si>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</si>
  <si>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</si>
  <si>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</si>
  <si>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</si>
  <si>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</si>
  <si>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</si>
  <si>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</si>
  <si>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</si>
  <si>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</si>
  <si>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</si>
  <si>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</si>
  <si>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</si>
  <si>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</si>
  <si>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</si>
  <si>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</si>
  <si>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</si>
  <si>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</si>
  <si>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</si>
  <si>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</si>
  <si>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</si>
  <si>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</si>
  <si>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</si>
  <si>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</si>
  <si>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</si>
  <si>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</si>
  <si>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</si>
  <si>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</si>
  <si>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</si>
  <si>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</si>
  <si>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</si>
  <si>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</si>
  <si>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</si>
  <si>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</si>
  <si>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</si>
  <si>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</si>
  <si>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</si>
  <si>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</si>
  <si>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</si>
  <si>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</si>
  <si>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</si>
  <si>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</si>
  <si>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</si>
  <si>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</si>
  <si>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</si>
  <si>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</si>
  <si>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</si>
  <si>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</si>
  <si>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</si>
  <si>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</si>
  <si>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</si>
  <si>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</si>
  <si>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</si>
  <si>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</si>
  <si>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</si>
  <si>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</si>
  <si>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</si>
  <si>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</si>
  <si>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</si>
  <si>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</si>
  <si>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</si>
  <si>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</si>
  <si>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</si>
  <si>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</si>
  <si>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</si>
  <si>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</si>
  <si>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</si>
  <si>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</si>
  <si>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</si>
  <si>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</si>
  <si>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</si>
  <si>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</si>
  <si>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</si>
  <si>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</si>
  <si>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</si>
  <si>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</si>
  <si>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</si>
  <si>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</si>
  <si>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</si>
  <si>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</si>
  <si>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</si>
  <si>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</si>
  <si>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</si>
  <si>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</si>
  <si>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</si>
  <si>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</si>
  <si>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</si>
  <si>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</si>
  <si>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</si>
  <si>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</si>
  <si>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</si>
  <si>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</si>
  <si>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</si>
  <si>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</si>
  <si>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</si>
  <si>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</si>
  <si>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</si>
  <si>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</si>
  <si>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</si>
  <si>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</si>
  <si>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</si>
  <si>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</si>
  <si>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</si>
  <si>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</si>
  <si>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</si>
  <si>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</si>
  <si>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</si>
  <si>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</si>
  <si>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</si>
  <si>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</si>
  <si>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</si>
  <si>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</si>
  <si>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</si>
  <si>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</si>
  <si>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</si>
  <si>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</si>
  <si>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</si>
  <si>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</si>
  <si>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</si>
  <si>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</si>
  <si>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</si>
  <si>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</si>
  <si>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</si>
  <si>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</si>
  <si>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</si>
  <si>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</si>
  <si>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</si>
  <si>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</si>
  <si>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</si>
  <si>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</si>
  <si>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</si>
  <si>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</si>
  <si>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</si>
  <si>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</si>
  <si>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</si>
  <si>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</si>
  <si>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</si>
  <si>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</si>
  <si>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</si>
  <si>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</si>
  <si>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</si>
  <si>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</si>
  <si>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</si>
  <si>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</si>
  <si>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</si>
  <si>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</si>
  <si>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</si>
  <si>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</si>
  <si>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</si>
  <si>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</si>
  <si>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</si>
  <si>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</si>
  <si>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</si>
  <si>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</si>
  <si>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</si>
  <si>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</si>
  <si>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</si>
  <si>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</si>
  <si>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</si>
  <si>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</si>
  <si>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</si>
  <si>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</si>
  <si>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</si>
  <si>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</si>
  <si>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</si>
  <si>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</si>
  <si>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</si>
  <si>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</si>
  <si>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</si>
  <si>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</si>
  <si>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</si>
  <si>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</si>
  <si>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</si>
  <si>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</si>
  <si>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</si>
  <si>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</si>
  <si>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</si>
  <si>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</si>
  <si>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</si>
  <si>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</si>
  <si>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</si>
  <si>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</si>
  <si>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</si>
  <si>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</si>
  <si>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</si>
  <si>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</si>
  <si>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</si>
  <si>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</si>
  <si>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</si>
  <si>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</si>
  <si>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</si>
  <si>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</si>
  <si>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</si>
  <si>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</si>
  <si>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</si>
  <si>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</si>
  <si>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</si>
  <si>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</si>
  <si>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</si>
  <si>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</si>
  <si>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</si>
  <si>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</si>
  <si>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</si>
  <si>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</si>
  <si>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</si>
  <si>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</si>
  <si>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</si>
  <si>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</si>
  <si>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</si>
  <si>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</si>
  <si>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</si>
  <si>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</si>
  <si>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</si>
  <si>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</si>
  <si>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</si>
  <si>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</si>
  <si>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</si>
  <si>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</si>
  <si>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</si>
  <si>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</si>
  <si>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</si>
  <si>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</si>
  <si>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</si>
  <si>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</si>
  <si>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</si>
  <si>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</si>
  <si>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</si>
  <si>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</si>
  <si>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</si>
  <si>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</si>
  <si>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</si>
  <si>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</si>
  <si>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</si>
  <si>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</si>
  <si>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</si>
  <si>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</si>
  <si>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</si>
  <si>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</si>
  <si>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</si>
  <si>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</si>
  <si>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</si>
  <si>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</si>
  <si>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</si>
  <si>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</si>
  <si>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</si>
  <si>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</si>
  <si>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</si>
  <si>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</si>
  <si>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</si>
  <si>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</si>
  <si>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</si>
  <si>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</si>
  <si>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</si>
  <si>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</si>
  <si>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</si>
  <si>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</si>
  <si>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</si>
  <si>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</si>
  <si>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</si>
  <si>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</si>
  <si>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</si>
  <si>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</si>
  <si>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</si>
  <si>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</si>
  <si>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</si>
  <si>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</si>
  <si>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</si>
  <si>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</si>
  <si>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</si>
  <si>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</si>
  <si>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</si>
  <si>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</si>
  <si>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</si>
  <si>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</si>
  <si>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</si>
  <si>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</si>
  <si>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</si>
  <si>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</si>
  <si>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</si>
  <si>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</si>
  <si>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</si>
  <si>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</si>
  <si>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</si>
  <si>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</si>
  <si>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</si>
  <si>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</si>
  <si>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</si>
  <si>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</si>
  <si>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</si>
  <si>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</si>
  <si>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</si>
  <si>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</si>
  <si>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</si>
  <si>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</si>
  <si>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</si>
  <si>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</si>
  <si>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</si>
  <si>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</si>
  <si>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</si>
  <si>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</si>
  <si>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</si>
  <si>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</si>
  <si>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</si>
  <si>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</si>
  <si>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</si>
  <si>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</si>
  <si>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</si>
  <si>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</si>
  <si>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</si>
  <si>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</si>
  <si>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</si>
  <si>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</si>
  <si>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</si>
  <si>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</si>
  <si>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</si>
  <si>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</si>
  <si>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</si>
  <si>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</si>
  <si>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</si>
  <si>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</si>
  <si>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</si>
  <si>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</si>
  <si>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</si>
  <si>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</si>
  <si>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</si>
  <si>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</si>
  <si>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</si>
  <si>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</si>
  <si>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</si>
  <si>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</si>
  <si>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</si>
  <si>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</si>
  <si>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</si>
  <si>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</si>
  <si>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</si>
  <si>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</si>
  <si>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</si>
  <si>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</si>
  <si>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</si>
  <si>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</si>
  <si>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</si>
  <si>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</si>
  <si>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</si>
  <si>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</si>
  <si>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</si>
  <si>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</si>
  <si>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</si>
  <si>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</si>
  <si>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</si>
  <si>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</si>
  <si>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</si>
  <si>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</si>
  <si>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</si>
  <si>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</si>
  <si>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</si>
  <si>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</si>
  <si>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</si>
  <si>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</si>
  <si>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</si>
  <si>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</si>
  <si>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</si>
  <si>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</si>
  <si>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</si>
  <si>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</si>
  <si>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</si>
  <si>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</si>
  <si>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</si>
  <si>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</si>
  <si>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</si>
  <si>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</si>
  <si>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</si>
  <si>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</si>
  <si>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</si>
  <si>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</si>
  <si>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</si>
  <si>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</si>
  <si>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</si>
  <si>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</si>
  <si>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</si>
  <si>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</si>
  <si>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</si>
  <si>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</si>
  <si>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</si>
  <si>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</si>
  <si>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</si>
  <si>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</si>
  <si>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</si>
  <si>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</si>
  <si>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</si>
  <si>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</si>
  <si>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</si>
  <si>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</si>
  <si>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</si>
  <si>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</si>
  <si>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</si>
  <si>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</si>
  <si>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</si>
  <si>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</si>
  <si>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</si>
  <si>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</si>
  <si>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</si>
  <si>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</si>
  <si>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</si>
  <si>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</si>
  <si>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</si>
  <si>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</si>
  <si>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</si>
  <si>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</si>
  <si>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</si>
  <si>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</si>
  <si>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</si>
  <si>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</si>
  <si>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</si>
  <si>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</si>
  <si>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</si>
  <si>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</si>
  <si>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</si>
  <si>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</si>
  <si>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</si>
  <si>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</si>
  <si>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</si>
  <si>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</si>
  <si>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</si>
  <si>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</si>
  <si>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</si>
  <si>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</si>
  <si>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</si>
  <si>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</si>
  <si>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</si>
  <si>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</si>
  <si>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</si>
  <si>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</si>
  <si>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</si>
  <si>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</si>
  <si>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</si>
  <si>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</si>
  <si>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</si>
  <si>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</si>
  <si>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</si>
  <si>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</si>
  <si>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</si>
  <si>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</si>
  <si>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</si>
  <si>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</si>
  <si>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</si>
  <si>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</si>
  <si>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</si>
  <si>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</si>
  <si>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</si>
  <si>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</si>
  <si>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</si>
  <si>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</si>
  <si>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</si>
  <si>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</si>
  <si>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</si>
  <si>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</si>
  <si>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</si>
  <si>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</si>
  <si>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</si>
  <si>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</si>
  <si>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</si>
  <si>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</si>
  <si>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</si>
  <si>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</si>
  <si>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</si>
  <si>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</si>
  <si>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</si>
  <si>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</si>
  <si>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</si>
  <si>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</si>
  <si>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</si>
  <si>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</si>
  <si>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</si>
  <si>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</si>
  <si>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</si>
  <si>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</si>
  <si>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</si>
  <si>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</si>
  <si>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</si>
  <si>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</si>
  <si>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</si>
  <si>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</si>
  <si>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</si>
  <si>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</si>
  <si>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</si>
  <si>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</si>
  <si>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</si>
  <si>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</si>
  <si>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</si>
  <si>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</si>
  <si>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</si>
  <si>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</si>
  <si>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</si>
  <si>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</si>
  <si>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</si>
  <si>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</si>
  <si>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</si>
  <si>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</si>
  <si>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</si>
  <si>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</si>
  <si>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</si>
  <si>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</si>
  <si>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</si>
  <si>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</si>
  <si>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</si>
  <si>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</si>
  <si>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</si>
  <si>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</si>
  <si>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</si>
  <si>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</si>
  <si>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</si>
  <si>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</si>
  <si>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</si>
  <si>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</si>
  <si>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</si>
  <si>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</si>
  <si>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</si>
  <si>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</si>
  <si>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</si>
  <si>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</si>
  <si>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</si>
  <si>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</si>
  <si>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</si>
  <si>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</si>
  <si>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</si>
  <si>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</si>
  <si>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</si>
  <si>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</si>
  <si>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</si>
  <si>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</si>
  <si>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</si>
  <si>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</si>
  <si>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</si>
  <si>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</si>
  <si>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</si>
  <si>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</si>
  <si>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</si>
  <si>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</si>
  <si>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</si>
  <si>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</si>
  <si>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</si>
  <si>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</si>
  <si>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</si>
  <si>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</si>
  <si>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</si>
  <si>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</si>
  <si>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</si>
  <si>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</si>
  <si>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</si>
  <si>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</si>
  <si>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</si>
  <si>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</si>
  <si>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</si>
  <si>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</si>
  <si>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</si>
  <si>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</si>
  <si>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</si>
  <si>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</si>
  <si>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</si>
  <si>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</si>
  <si>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</si>
  <si>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</si>
  <si>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</si>
  <si>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</si>
  <si>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</si>
  <si>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</si>
  <si>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</si>
  <si>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</si>
  <si>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</si>
  <si>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</si>
  <si>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</si>
  <si>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</si>
  <si>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</si>
  <si>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</si>
  <si>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</si>
  <si>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</si>
  <si>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</si>
  <si>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</si>
  <si>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</si>
  <si>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</si>
  <si>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</si>
  <si>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</si>
  <si>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</si>
  <si>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</si>
  <si>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</si>
  <si>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</si>
  <si>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</si>
  <si>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</si>
  <si>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</si>
  <si>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</si>
  <si>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</si>
  <si>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</si>
  <si>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</si>
  <si>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</si>
  <si>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</si>
  <si>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</si>
  <si>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</si>
  <si>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</si>
  <si>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</si>
  <si>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</si>
  <si>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</si>
  <si>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</si>
  <si>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</si>
  <si>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</si>
  <si>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</si>
  <si>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</si>
  <si>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</si>
  <si>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</si>
  <si>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</si>
  <si>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</si>
  <si>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</si>
  <si>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</si>
  <si>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</si>
  <si>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</si>
  <si>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</si>
  <si>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</si>
  <si>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</si>
  <si>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</si>
  <si>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</si>
  <si>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</si>
  <si>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</si>
  <si>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</si>
  <si>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</si>
  <si>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</si>
  <si>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</si>
  <si>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</si>
  <si>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</si>
  <si>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</si>
  <si>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</si>
  <si>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</si>
  <si>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</si>
  <si>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</si>
  <si>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</si>
  <si>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</si>
  <si>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</si>
  <si>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</si>
  <si>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</si>
  <si>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</si>
  <si>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</si>
  <si>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</si>
  <si>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</si>
  <si>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</si>
  <si>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</si>
  <si>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</si>
  <si>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</si>
  <si>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</si>
  <si>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</si>
  <si>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</si>
  <si>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</si>
  <si>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</si>
  <si>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</si>
  <si>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</si>
  <si>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</si>
  <si>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</si>
  <si>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</si>
  <si>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</si>
  <si>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</si>
  <si>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</si>
  <si>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</si>
  <si>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</si>
  <si>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</si>
  <si>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</si>
  <si>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</si>
  <si>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</si>
  <si>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</si>
  <si>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</si>
  <si>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</si>
  <si>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</si>
  <si>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</si>
  <si>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</si>
  <si>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</si>
  <si>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</si>
  <si>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</si>
  <si>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</si>
  <si>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</si>
  <si>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</si>
  <si>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</si>
  <si>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</si>
  <si>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</si>
  <si>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</si>
  <si>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</si>
  <si>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</si>
  <si>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</si>
  <si>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</si>
  <si>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</si>
  <si>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</si>
  <si>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</si>
  <si>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</si>
  <si>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</si>
  <si>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</si>
  <si>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</si>
  <si>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</si>
  <si>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</si>
  <si>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</si>
  <si>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</si>
  <si>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</si>
  <si>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</si>
  <si>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</si>
  <si>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</si>
  <si>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</si>
  <si>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</si>
  <si>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</si>
  <si>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</si>
  <si>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</si>
  <si>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</si>
  <si>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</si>
  <si>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</si>
  <si>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</si>
  <si>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</si>
  <si>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</si>
  <si>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</si>
  <si>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</si>
  <si>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</si>
  <si>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</si>
  <si>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</si>
  <si>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</si>
  <si>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</si>
  <si>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</si>
  <si>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</si>
  <si>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</si>
  <si>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</si>
  <si>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</si>
  <si>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</si>
  <si>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</si>
  <si>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</si>
  <si>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</si>
  <si>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</si>
  <si>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</si>
  <si>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</si>
  <si>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</si>
  <si>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</si>
  <si>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</si>
  <si>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</si>
  <si>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</si>
  <si>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</si>
  <si>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</si>
  <si>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</si>
  <si>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</si>
  <si>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</si>
  <si>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</si>
  <si>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</si>
  <si>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</si>
  <si>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</si>
  <si>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</si>
  <si>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</si>
  <si>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</si>
  <si>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</si>
  <si>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</si>
  <si>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</si>
  <si>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</si>
  <si>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</si>
  <si>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</si>
  <si>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</si>
  <si>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</si>
  <si>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</si>
  <si>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</si>
  <si>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</si>
  <si>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</si>
  <si>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</si>
  <si>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</si>
  <si>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</si>
  <si>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</si>
  <si>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</si>
  <si>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</si>
  <si>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</si>
  <si>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</si>
  <si>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</si>
  <si>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</si>
  <si>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</si>
  <si>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</si>
  <si>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</si>
  <si>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</si>
  <si>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</si>
  <si>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</si>
  <si>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</si>
  <si>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</si>
  <si>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</si>
  <si>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</si>
  <si>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</si>
  <si>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</si>
  <si>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</si>
  <si>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</si>
  <si>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</si>
  <si>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</si>
  <si>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</si>
  <si>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</si>
  <si>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</si>
  <si>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</si>
  <si>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</si>
  <si>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</si>
  <si>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</si>
  <si>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</si>
  <si>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</si>
  <si>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</si>
  <si>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</si>
  <si>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</si>
  <si>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</si>
  <si>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</si>
  <si>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</si>
  <si>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</si>
  <si>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</si>
  <si>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</si>
  <si>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</si>
  <si>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</si>
  <si>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</si>
  <si>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</si>
  <si>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</si>
  <si>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</si>
  <si>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</si>
  <si>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</si>
  <si>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</si>
  <si>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</si>
  <si>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</si>
  <si>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</si>
  <si>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</si>
  <si>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</si>
  <si>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</si>
  <si>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</si>
  <si>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</si>
  <si>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</si>
  <si>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</si>
  <si>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</si>
  <si>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</si>
  <si>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</si>
  <si>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</si>
  <si>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</si>
  <si>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</si>
  <si>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</si>
  <si>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</si>
  <si>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</si>
  <si>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</si>
  <si>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</si>
  <si>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</si>
  <si>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</si>
  <si>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</si>
  <si>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</si>
  <si>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</si>
  <si>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</si>
  <si>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</si>
  <si>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</si>
  <si>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</si>
  <si>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</si>
  <si>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</si>
  <si>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</si>
  <si>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</si>
  <si>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</si>
  <si>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</si>
  <si>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</si>
  <si>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</si>
  <si>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</si>
  <si>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</si>
  <si>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</si>
  <si>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</si>
  <si>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</si>
  <si>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</si>
  <si>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</si>
  <si>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</si>
  <si>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</si>
  <si>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</si>
  <si>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</si>
  <si>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</si>
  <si>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</si>
  <si>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</si>
  <si>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</si>
  <si>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</si>
  <si>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</si>
  <si>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</si>
  <si>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</si>
  <si>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</si>
  <si>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</si>
  <si>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</si>
  <si>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</si>
  <si>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</si>
  <si>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</si>
  <si>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</si>
  <si>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</si>
  <si>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</si>
  <si>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</si>
  <si>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</si>
  <si>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</si>
  <si>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</si>
  <si>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</si>
  <si>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</si>
  <si>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</si>
  <si>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</si>
  <si>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</si>
  <si>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</si>
  <si>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</si>
  <si>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</si>
  <si>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</si>
  <si>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</si>
  <si>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</si>
  <si>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</si>
  <si>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</si>
  <si>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</si>
  <si>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</si>
  <si>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</si>
  <si>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</si>
  <si>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</si>
  <si>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</si>
  <si>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</si>
  <si>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</si>
  <si>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</si>
  <si>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</si>
  <si>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</si>
  <si>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</si>
  <si>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</si>
  <si>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</si>
  <si>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</si>
  <si>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</si>
  <si>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</si>
  <si>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</si>
  <si>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</si>
  <si>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</si>
  <si>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</si>
  <si>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</si>
  <si>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</si>
  <si>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</si>
  <si>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</si>
  <si>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</si>
  <si>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</si>
  <si>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</si>
  <si>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</si>
  <si>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</si>
  <si>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</si>
  <si>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</si>
  <si>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</si>
  <si>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</si>
  <si>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</si>
  <si>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</si>
  <si>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</si>
  <si>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</si>
  <si>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</si>
  <si>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</si>
  <si>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</si>
  <si>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</si>
  <si>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</si>
  <si>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</si>
  <si>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</si>
  <si>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</si>
  <si>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</si>
  <si>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</si>
  <si>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</si>
  <si>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</si>
  <si>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</si>
  <si>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</si>
  <si>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</si>
  <si>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</si>
  <si>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</si>
  <si>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</si>
  <si>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</si>
  <si>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</si>
  <si>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</si>
  <si>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</si>
  <si>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</si>
  <si>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</si>
  <si>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</si>
  <si>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</si>
  <si>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</si>
  <si>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</si>
  <si>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</si>
  <si>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</si>
  <si>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</si>
  <si>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</si>
  <si>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</si>
  <si>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</si>
  <si>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</si>
  <si>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</si>
  <si>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</si>
  <si>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</si>
  <si>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</si>
  <si>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</si>
  <si>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</si>
  <si>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</si>
  <si>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</si>
  <si>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</si>
  <si>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</si>
  <si>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</si>
  <si>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</si>
  <si>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</si>
  <si>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</si>
  <si>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</si>
  <si>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</si>
  <si>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</si>
  <si>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</si>
  <si>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</si>
  <si>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</si>
  <si>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</si>
  <si>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</si>
  <si>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</si>
  <si>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</si>
  <si>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</si>
  <si>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</si>
  <si>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</si>
  <si>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</si>
  <si>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</si>
  <si>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</si>
  <si>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</si>
  <si>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</si>
  <si>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</si>
  <si>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</si>
  <si>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</si>
  <si>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</si>
  <si>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</si>
  <si>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</si>
  <si>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</si>
  <si>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</si>
  <si>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</si>
  <si>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</si>
  <si>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</si>
  <si>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</si>
  <si>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</si>
  <si>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</si>
  <si>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</si>
  <si>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</si>
  <si>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</si>
  <si>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</si>
  <si>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</si>
  <si>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</si>
  <si>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</si>
  <si>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</si>
  <si>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</si>
  <si>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</si>
  <si>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</si>
  <si>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</si>
  <si>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</si>
  <si>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</si>
  <si>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</si>
  <si>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</si>
  <si>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</si>
  <si>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</si>
  <si>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</si>
  <si>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</si>
  <si>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</si>
  <si>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</si>
  <si>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</si>
  <si>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</si>
  <si>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</si>
  <si>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</si>
  <si>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</si>
  <si>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</si>
  <si>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</si>
  <si>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</si>
  <si>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</si>
  <si>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</si>
  <si>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</si>
  <si>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</si>
  <si>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</si>
  <si>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</si>
  <si>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</si>
  <si>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</si>
  <si>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</si>
  <si>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</si>
  <si>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</si>
  <si>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</si>
  <si>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</si>
  <si>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</si>
  <si>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</si>
  <si>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</si>
  <si>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</si>
  <si>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</si>
  <si>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</si>
  <si>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</si>
  <si>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</si>
  <si>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</si>
  <si>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</si>
  <si>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</si>
  <si>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</si>
  <si>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</si>
  <si>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</si>
  <si>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</si>
  <si>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</si>
  <si>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</si>
  <si>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</si>
  <si>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</si>
  <si>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</si>
  <si>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</si>
  <si>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</si>
  <si>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</si>
  <si>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</si>
  <si>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</si>
  <si>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</si>
  <si>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</si>
  <si>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</si>
  <si>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</si>
  <si>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</si>
  <si>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</si>
  <si>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</si>
  <si>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</si>
  <si>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</si>
  <si>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</si>
  <si>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</si>
  <si>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</si>
  <si>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</si>
  <si>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</si>
  <si>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</si>
  <si>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</si>
  <si>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</si>
  <si>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</si>
  <si>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</si>
  <si>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</si>
  <si>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</si>
  <si>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</si>
  <si>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</si>
  <si>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</si>
  <si>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</si>
  <si>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</si>
  <si>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</si>
  <si>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</si>
  <si>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</si>
  <si>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</si>
  <si>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</si>
  <si>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</si>
  <si>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</si>
  <si>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</si>
  <si>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</si>
  <si>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</si>
  <si>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</si>
  <si>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</si>
  <si>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</si>
  <si>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</si>
  <si>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</si>
  <si>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</si>
  <si>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</si>
  <si>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</si>
  <si>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</si>
  <si>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</si>
  <si>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</si>
  <si>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</si>
  <si>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</si>
  <si>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</si>
  <si>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</si>
  <si>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</si>
  <si>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</si>
  <si>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</si>
  <si>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</si>
  <si>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</si>
  <si>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</si>
  <si>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</si>
  <si>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</si>
  <si>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</si>
  <si>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</si>
  <si>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</si>
  <si>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</si>
  <si>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</si>
  <si>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</si>
  <si>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</si>
  <si>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</si>
  <si>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</si>
  <si>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</si>
  <si>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</si>
  <si>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</si>
  <si>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</si>
  <si>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</si>
  <si>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</si>
  <si>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</si>
  <si>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</si>
  <si>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</si>
  <si>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</si>
  <si>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</si>
  <si>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</si>
  <si>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</si>
  <si>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</si>
  <si>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</si>
  <si>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</si>
  <si>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</si>
  <si>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</si>
  <si>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</si>
  <si>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</si>
  <si>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</si>
  <si>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</si>
  <si>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</si>
  <si>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</si>
  <si>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</si>
  <si>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</si>
  <si>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</si>
  <si>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</si>
  <si>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</si>
  <si>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</si>
  <si>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</si>
  <si>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</si>
  <si>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</si>
  <si>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</si>
  <si>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</si>
  <si>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</si>
  <si>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</si>
  <si>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</si>
  <si>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</si>
  <si>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</si>
  <si>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</si>
  <si>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</si>
  <si>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</si>
  <si>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</si>
  <si>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</si>
  <si>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</si>
  <si>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</si>
  <si>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</si>
  <si>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</si>
  <si>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</si>
  <si>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</si>
  <si>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</si>
  <si>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</si>
  <si>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</si>
  <si>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</si>
  <si>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</si>
  <si>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</si>
  <si>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</si>
  <si>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</si>
  <si>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</si>
  <si>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</si>
  <si>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</si>
  <si>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</si>
  <si>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</si>
  <si>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</si>
  <si>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</si>
  <si>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</si>
  <si>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</si>
  <si>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</si>
  <si>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</si>
  <si>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</si>
  <si>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</si>
  <si>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</si>
  <si>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</si>
  <si>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</si>
  <si>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</si>
  <si>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</si>
  <si>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</si>
  <si>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</si>
  <si>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</si>
  <si>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</si>
  <si>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</si>
  <si>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</si>
  <si>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</si>
  <si>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</si>
  <si>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</si>
  <si>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</si>
  <si>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</si>
  <si>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</si>
  <si>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</si>
  <si>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</si>
  <si>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</si>
  <si>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</si>
  <si>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</si>
  <si>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</si>
  <si>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</si>
  <si>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</si>
  <si>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</si>
  <si>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</si>
  <si>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</si>
  <si>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</si>
  <si>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</si>
  <si>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</si>
  <si>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</si>
  <si>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</si>
  <si>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</si>
  <si>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</si>
  <si>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</si>
  <si>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</si>
  <si>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</si>
  <si>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</si>
  <si>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</si>
  <si>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</si>
  <si>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</si>
  <si>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</si>
  <si>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</si>
  <si>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</si>
  <si>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</si>
  <si>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</si>
  <si>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</si>
  <si>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</si>
  <si>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</si>
  <si>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</si>
  <si>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</si>
  <si>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</si>
  <si>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</si>
  <si>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</si>
  <si>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</si>
  <si>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</si>
  <si>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</si>
  <si>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</si>
  <si>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</si>
  <si>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</si>
  <si>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</si>
  <si>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</si>
  <si>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</si>
  <si>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</si>
  <si>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</si>
  <si>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</si>
  <si>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</si>
  <si>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</si>
  <si>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</si>
  <si>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</si>
  <si>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</si>
  <si>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</si>
  <si>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</si>
  <si>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</si>
  <si>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</si>
  <si>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</si>
  <si>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</si>
  <si>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</si>
  <si>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</si>
  <si>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</si>
  <si>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</si>
  <si>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</si>
  <si>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</si>
  <si>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</si>
  <si>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</si>
  <si>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</si>
  <si>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</si>
  <si>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</si>
  <si>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</si>
  <si>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</si>
  <si>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</si>
  <si>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</si>
  <si>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</si>
  <si>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</si>
  <si>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</si>
  <si>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</si>
  <si>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</si>
  <si>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</si>
  <si>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</si>
  <si>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</si>
  <si>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</si>
  <si>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</si>
  <si>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</si>
  <si>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</si>
  <si>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</si>
  <si>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</si>
  <si>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</si>
  <si>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</si>
  <si>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</si>
  <si>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</si>
  <si>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</si>
  <si>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</si>
  <si>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</si>
  <si>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</si>
  <si>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</si>
  <si>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</si>
  <si>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</si>
  <si>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</si>
  <si>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</si>
  <si>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</si>
  <si>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</si>
  <si>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</si>
  <si>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</si>
  <si>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</si>
  <si>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</si>
  <si>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</si>
  <si>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</si>
  <si>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</si>
  <si>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</si>
  <si>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</si>
  <si>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</si>
  <si>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</si>
  <si>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</si>
  <si>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</si>
  <si>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</si>
  <si>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</si>
  <si>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</si>
  <si>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</si>
  <si>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</si>
  <si>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</si>
  <si>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</si>
  <si>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</si>
  <si>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</si>
  <si>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</si>
  <si>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</si>
  <si>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</si>
  <si>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</si>
  <si>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</si>
  <si>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</si>
  <si>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</si>
  <si>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</si>
  <si>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</si>
  <si>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</si>
  <si>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</si>
  <si>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</si>
  <si>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</si>
  <si>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</si>
  <si>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</si>
  <si>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</si>
  <si>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</si>
  <si>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</si>
  <si>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</si>
  <si>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</si>
  <si>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</si>
  <si>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</si>
  <si>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</si>
  <si>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</si>
  <si>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</si>
  <si>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</si>
  <si>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</si>
  <si>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</si>
  <si>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</si>
  <si>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</si>
  <si>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</si>
  <si>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</si>
  <si>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</si>
  <si>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</si>
  <si>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</si>
  <si>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</si>
  <si>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</si>
  <si>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</si>
  <si>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</si>
  <si>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</si>
  <si>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</si>
  <si>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</si>
  <si>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</si>
  <si>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</si>
  <si>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</si>
  <si>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</si>
  <si>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</si>
  <si>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</si>
  <si>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</si>
  <si>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</si>
  <si>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</si>
  <si>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</si>
  <si>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</si>
  <si>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</si>
  <si>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</si>
  <si>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</si>
  <si>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</si>
  <si>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</si>
  <si>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</si>
  <si>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</si>
  <si>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</si>
  <si>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</si>
  <si>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</si>
  <si>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</si>
  <si>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</si>
  <si>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</si>
  <si>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</si>
  <si>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</si>
  <si>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</si>
  <si>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</si>
  <si>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</si>
  <si>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</si>
  <si>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</si>
  <si>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</si>
  <si>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</si>
  <si>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</si>
  <si>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</si>
  <si>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</si>
  <si>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</si>
  <si>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</si>
  <si>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</si>
  <si>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</si>
  <si>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</si>
  <si>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</si>
  <si>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</si>
  <si>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</si>
  <si>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</si>
  <si>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</si>
  <si>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</si>
  <si>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</si>
  <si>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</si>
  <si>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</si>
  <si>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</si>
  <si>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</si>
  <si>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</si>
  <si>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</si>
  <si>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</si>
  <si>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</si>
  <si>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</si>
  <si>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</si>
  <si>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</si>
  <si>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</si>
  <si>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</si>
  <si>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</si>
  <si>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</si>
  <si>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</si>
  <si>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</si>
  <si>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</si>
  <si>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</si>
  <si>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</si>
  <si>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</si>
  <si>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</si>
  <si>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</si>
  <si>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</si>
  <si>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</si>
  <si>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</si>
  <si>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</si>
  <si>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</si>
  <si>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</si>
  <si>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</si>
  <si>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</si>
  <si>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</si>
  <si>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</si>
  <si>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</si>
  <si>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</si>
  <si>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</si>
  <si>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</si>
  <si>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</si>
  <si>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</si>
  <si>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</si>
  <si>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</si>
  <si>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</si>
  <si>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</si>
  <si>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</si>
  <si>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</si>
  <si>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</si>
  <si>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</si>
  <si>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</si>
  <si>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</si>
  <si>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</si>
  <si>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</si>
  <si>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</si>
  <si>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</si>
  <si>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</si>
  <si>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</si>
  <si>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</si>
  <si>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</si>
  <si>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</si>
  <si>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</si>
  <si>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</si>
  <si>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</si>
  <si>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</si>
  <si>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</si>
  <si>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</si>
  <si>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</si>
  <si>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</si>
  <si>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</si>
  <si>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</si>
  <si>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</si>
  <si>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</si>
  <si>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</si>
  <si>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</si>
  <si>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</si>
  <si>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</si>
  <si>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</si>
  <si>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</si>
  <si>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</si>
  <si>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</si>
  <si>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</si>
  <si>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</si>
  <si>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</si>
  <si>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</si>
  <si>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</si>
  <si>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</si>
  <si>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</si>
  <si>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</si>
  <si>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</si>
  <si>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</si>
  <si>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</si>
  <si>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</si>
  <si>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</si>
  <si>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</si>
  <si>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</si>
  <si>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</si>
  <si>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</si>
  <si>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</si>
  <si>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</si>
  <si>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</si>
  <si>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</si>
  <si>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</si>
  <si>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</si>
  <si>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</si>
  <si>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</si>
  <si>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</si>
  <si>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</si>
  <si>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</si>
  <si>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</si>
  <si>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</si>
  <si>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</si>
  <si>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</si>
  <si>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</si>
  <si>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</si>
  <si>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</si>
  <si>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</si>
  <si>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</si>
  <si>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</si>
  <si>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</si>
  <si>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</si>
  <si>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</si>
  <si>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</si>
  <si>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</si>
  <si>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</si>
  <si>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</si>
  <si>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</si>
  <si>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</si>
  <si>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</si>
  <si>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</si>
  <si>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</si>
  <si>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</si>
  <si>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</si>
  <si>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</si>
  <si>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</si>
  <si>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</si>
  <si>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</si>
  <si>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</si>
  <si>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</si>
  <si>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</si>
  <si>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</si>
  <si>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</si>
  <si>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</si>
  <si>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</si>
  <si>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</si>
  <si>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</si>
  <si>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</si>
  <si>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</si>
  <si>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</si>
  <si>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</si>
  <si>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</si>
  <si>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</si>
  <si>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</si>
  <si>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</si>
  <si>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</si>
  <si>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</si>
  <si>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</si>
  <si>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</si>
  <si>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</si>
  <si>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</si>
  <si>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</si>
  <si>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</si>
  <si>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</si>
  <si>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</si>
  <si>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</si>
  <si>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</si>
  <si>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</si>
  <si>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</si>
  <si>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</si>
  <si>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</si>
  <si>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</si>
  <si>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</si>
  <si>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</si>
  <si>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</si>
  <si>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</si>
  <si>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</si>
  <si>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</si>
  <si>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</si>
  <si>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</si>
  <si>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</si>
  <si>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</si>
  <si>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</si>
  <si>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</si>
  <si>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</si>
  <si>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</si>
  <si>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</si>
  <si>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</si>
  <si>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</si>
  <si>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</si>
  <si>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</si>
  <si>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</si>
  <si>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</si>
  <si>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</si>
  <si>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</si>
  <si>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</si>
  <si>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</si>
  <si>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</si>
  <si>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</si>
  <si>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</si>
  <si>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</si>
  <si>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</si>
  <si>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</si>
  <si>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</si>
  <si>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</si>
  <si>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</si>
  <si>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</si>
  <si>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</si>
  <si>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</si>
  <si>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</si>
  <si>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</si>
  <si>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</si>
  <si>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</si>
  <si>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</si>
  <si>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</si>
  <si>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</si>
  <si>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</si>
  <si>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</si>
  <si>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</si>
  <si>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</si>
  <si>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</si>
  <si>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</si>
  <si>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</si>
  <si>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</si>
  <si>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</si>
  <si>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</si>
  <si>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</si>
  <si>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</si>
  <si>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</si>
  <si>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</si>
  <si>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</si>
  <si>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</si>
  <si>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</si>
  <si>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</si>
  <si>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</si>
  <si>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</si>
  <si>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</si>
  <si>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</si>
  <si>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</si>
  <si>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</si>
  <si>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</si>
  <si>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</si>
  <si>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</si>
  <si>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</si>
  <si>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</si>
  <si>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</si>
  <si>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</si>
  <si>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</si>
  <si>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</si>
  <si>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</si>
  <si>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</si>
  <si>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</si>
  <si>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</si>
  <si>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</si>
  <si>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</si>
  <si>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</si>
  <si>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</si>
  <si>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</si>
  <si>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</si>
  <si>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</si>
  <si>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</si>
  <si>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</si>
  <si>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</si>
  <si>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</si>
  <si>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</si>
  <si>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</si>
  <si>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</si>
  <si>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</si>
  <si>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</si>
  <si>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</si>
  <si>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</si>
  <si>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</si>
  <si>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</si>
  <si>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</si>
  <si>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</si>
  <si>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</si>
  <si>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</si>
  <si>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</si>
  <si>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</si>
  <si>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</si>
  <si>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</si>
  <si>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</si>
  <si>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</si>
  <si>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</si>
  <si>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</si>
  <si>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</si>
  <si>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</si>
  <si>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</si>
  <si>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</si>
  <si>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</si>
  <si>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</si>
  <si>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</si>
  <si>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</si>
  <si>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</si>
  <si>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</si>
  <si>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</si>
  <si>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</si>
  <si>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</si>
  <si>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</si>
  <si>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</si>
  <si>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</si>
  <si>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</si>
  <si>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</si>
  <si>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</si>
  <si>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</si>
  <si>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</si>
  <si>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</si>
  <si>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</si>
  <si>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</si>
  <si>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</si>
  <si>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</si>
  <si>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</si>
  <si>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</si>
  <si>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</si>
  <si>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</si>
  <si>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</si>
  <si>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</si>
  <si>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</si>
  <si>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</si>
  <si>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</si>
  <si>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</si>
  <si>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</si>
  <si>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</si>
  <si>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</si>
  <si>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</si>
  <si>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</si>
  <si>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</si>
  <si>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</si>
  <si>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</si>
  <si>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</si>
  <si>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</si>
  <si>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</si>
  <si>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</si>
  <si>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</si>
  <si>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</si>
  <si>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</si>
  <si>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</si>
  <si>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</si>
  <si>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</si>
  <si>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</si>
  <si>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</si>
  <si>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</si>
  <si>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</si>
  <si>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</si>
  <si>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</si>
  <si>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</si>
  <si>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</si>
  <si>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</si>
  <si>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</si>
  <si>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</si>
  <si>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</si>
  <si>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</si>
  <si>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</si>
  <si>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</si>
  <si>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</si>
  <si>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</si>
  <si>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</si>
  <si>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</si>
  <si>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</si>
  <si>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</si>
  <si>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</si>
  <si>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</si>
  <si>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</si>
  <si>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</si>
  <si>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</si>
  <si>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</si>
  <si>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</si>
  <si>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</si>
  <si>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</si>
  <si>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</si>
  <si>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</si>
  <si>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</si>
  <si>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</si>
  <si>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</si>
  <si>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</si>
  <si>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</si>
  <si>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</si>
  <si>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</si>
  <si>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</si>
  <si>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</si>
  <si>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</si>
  <si>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</si>
  <si>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</si>
  <si>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</si>
  <si>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</si>
  <si>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</si>
  <si>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</si>
  <si>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</si>
  <si>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</si>
  <si>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</si>
  <si>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</si>
  <si>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</si>
  <si>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</si>
  <si>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</si>
  <si>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</si>
  <si>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</si>
  <si>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</si>
  <si>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</si>
  <si>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</si>
  <si>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</si>
  <si>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</si>
  <si>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</si>
  <si>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</si>
  <si>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</si>
  <si>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</si>
  <si>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</si>
  <si>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</si>
  <si>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</si>
  <si>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</si>
  <si>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</si>
  <si>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</si>
  <si>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</si>
  <si>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</si>
  <si>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</si>
  <si>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</si>
  <si>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</si>
  <si>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</si>
  <si>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</si>
  <si>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</si>
  <si>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</si>
  <si>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</si>
  <si>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</si>
  <si>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</si>
  <si>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</si>
  <si>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</si>
  <si>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</si>
  <si>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</si>
  <si>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</si>
  <si>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</si>
  <si>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</si>
  <si>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</si>
  <si>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</si>
  <si>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</si>
  <si>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</si>
  <si>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</si>
  <si>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</si>
  <si>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</si>
  <si>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</si>
  <si>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</si>
  <si>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</si>
  <si>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</si>
  <si>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</si>
  <si>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</si>
  <si>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</si>
  <si>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</si>
  <si>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</si>
  <si>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</si>
  <si>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</si>
  <si>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</si>
  <si>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</si>
  <si>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</si>
  <si>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</si>
  <si>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</si>
  <si>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</si>
  <si>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</si>
  <si>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</si>
  <si>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</si>
  <si>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</si>
  <si>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</si>
  <si>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</si>
  <si>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</si>
  <si>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</si>
  <si>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</si>
  <si>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</si>
  <si>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</si>
  <si>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</si>
  <si>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</si>
  <si>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</si>
  <si>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</si>
  <si>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</si>
  <si>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</si>
  <si>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</si>
  <si>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</si>
  <si>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</si>
  <si>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</si>
  <si>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</si>
  <si>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</si>
  <si>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</si>
  <si>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</si>
  <si>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</si>
  <si>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</si>
  <si>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</si>
  <si>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</si>
  <si>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</si>
  <si>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</si>
  <si>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</si>
  <si>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</si>
  <si>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</si>
  <si>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</si>
  <si>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</si>
  <si>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</si>
  <si>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</si>
  <si>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</si>
  <si>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</si>
  <si>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</si>
  <si>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</si>
  <si>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</si>
  <si>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</si>
  <si>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</si>
  <si>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</si>
  <si>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</si>
  <si>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</si>
  <si>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</si>
  <si>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</si>
  <si>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</si>
  <si>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</si>
  <si>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</si>
  <si>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</si>
  <si>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</si>
  <si>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</si>
  <si>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</si>
  <si>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</si>
  <si>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</si>
  <si>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</si>
  <si>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</si>
  <si>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</si>
  <si>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</si>
  <si>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</si>
  <si>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</si>
  <si>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</si>
  <si>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</si>
  <si>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</si>
  <si>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</si>
  <si>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</si>
  <si>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</si>
  <si>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</si>
  <si>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</si>
  <si>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</si>
  <si>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</si>
  <si>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</si>
  <si>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</si>
  <si>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</si>
  <si>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</si>
  <si>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</si>
  <si>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</si>
  <si>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</si>
  <si>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</si>
  <si>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</si>
  <si>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</si>
  <si>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</si>
  <si>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</si>
  <si>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</si>
  <si>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</si>
  <si>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</si>
  <si>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</si>
  <si>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</si>
  <si>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</si>
  <si>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</si>
  <si>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</si>
  <si>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</si>
  <si>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</si>
  <si>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</si>
  <si>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</si>
  <si>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</si>
  <si>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</si>
  <si>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</si>
  <si>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</si>
  <si>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</si>
  <si>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</si>
  <si>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</si>
  <si>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</si>
  <si>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</si>
  <si>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</si>
  <si>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</si>
  <si>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</si>
  <si>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</si>
  <si>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</si>
  <si>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</si>
  <si>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</si>
  <si>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</si>
  <si>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</si>
  <si>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</si>
  <si>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</si>
  <si>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</si>
  <si>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</si>
  <si>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</si>
  <si>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</si>
  <si>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</si>
  <si>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</si>
  <si>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</si>
  <si>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</si>
  <si>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</si>
  <si>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</si>
  <si>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</si>
  <si>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</si>
  <si>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</si>
  <si>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</si>
  <si>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</si>
  <si>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</si>
  <si>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</si>
  <si>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</si>
  <si>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</si>
  <si>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</si>
  <si>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</si>
  <si>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</si>
  <si>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</si>
  <si>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</si>
  <si>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</si>
  <si>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</si>
  <si>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</si>
  <si>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</si>
  <si>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</si>
  <si>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</si>
  <si>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</si>
  <si>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</si>
  <si>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</si>
  <si>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</si>
  <si>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</si>
  <si>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</si>
  <si>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</si>
  <si>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</si>
  <si>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</si>
  <si>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</si>
  <si>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</si>
  <si>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</si>
  <si>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</si>
  <si>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</si>
  <si>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</si>
  <si>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</si>
  <si>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</si>
  <si>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</si>
  <si>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</si>
  <si>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</si>
  <si>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</si>
  <si>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</si>
  <si>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</si>
  <si>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</si>
  <si>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</si>
  <si>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</si>
  <si>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</si>
  <si>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</si>
  <si>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</si>
  <si>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</si>
  <si>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</si>
  <si>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</si>
  <si>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</si>
  <si>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</si>
  <si>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</si>
  <si>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</si>
  <si>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</si>
  <si>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</si>
  <si>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</si>
  <si>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</si>
  <si>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</si>
  <si>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</si>
  <si>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</si>
  <si>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</si>
  <si>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</si>
  <si>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</si>
  <si>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</si>
  <si>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</si>
  <si>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</si>
  <si>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</si>
  <si>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</si>
  <si>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</si>
  <si>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</si>
  <si>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</si>
  <si>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</si>
  <si>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</si>
  <si>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</si>
  <si>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</si>
  <si>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</si>
  <si>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</si>
  <si>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</si>
  <si>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</si>
  <si>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</si>
  <si>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</si>
  <si>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</si>
  <si>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</si>
  <si>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</si>
  <si>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</si>
  <si>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</si>
  <si>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</si>
  <si>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</si>
  <si>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</si>
  <si>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</si>
  <si>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</si>
  <si>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</si>
  <si>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</si>
  <si>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</si>
  <si>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</si>
  <si>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</si>
  <si>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</si>
  <si>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</si>
  <si>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</si>
  <si>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</si>
  <si>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</si>
  <si>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</si>
  <si>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</si>
  <si>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</si>
  <si>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</si>
  <si>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</si>
  <si>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</si>
  <si>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</si>
  <si>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</si>
  <si>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</si>
  <si>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</si>
  <si>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</si>
  <si>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</si>
  <si>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</si>
  <si>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</si>
  <si>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</si>
  <si>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</si>
  <si>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</si>
  <si>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</si>
  <si>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</si>
  <si>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</si>
  <si>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</si>
  <si>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</si>
  <si>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</si>
  <si>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</si>
  <si>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</si>
  <si>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</si>
  <si>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</si>
  <si>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</si>
  <si>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</si>
  <si>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</si>
  <si>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</si>
  <si>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</si>
  <si>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</si>
  <si>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</si>
  <si>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</si>
  <si>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</si>
  <si>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</si>
  <si>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</si>
  <si>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</si>
  <si>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</si>
  <si>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</si>
  <si>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</si>
  <si>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</si>
  <si>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</si>
  <si>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</si>
  <si>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</si>
  <si>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</si>
  <si>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</si>
  <si>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</si>
  <si>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</si>
  <si>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</si>
  <si>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</si>
  <si>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</si>
  <si>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</si>
  <si>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</si>
  <si>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</si>
  <si>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</si>
  <si>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</si>
  <si>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</si>
  <si>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</si>
  <si>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</si>
  <si>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</si>
  <si>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</si>
  <si>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</si>
  <si>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</si>
  <si>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</si>
  <si>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</si>
  <si>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</si>
  <si>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</si>
  <si>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</si>
  <si>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</si>
  <si>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</si>
  <si>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</si>
  <si>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</si>
  <si>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</si>
  <si>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</si>
  <si>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</si>
  <si>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</si>
  <si>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</si>
  <si>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</si>
  <si>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</si>
  <si>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</si>
  <si>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</si>
  <si>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</si>
  <si>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</si>
  <si>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</si>
  <si>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</si>
  <si>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</si>
  <si>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</si>
  <si>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</si>
  <si>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</si>
  <si>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</si>
  <si>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</si>
  <si>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</si>
  <si>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</si>
  <si>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</si>
  <si>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</si>
  <si>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</si>
  <si>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</si>
  <si>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</si>
  <si>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</si>
  <si>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</si>
  <si>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</si>
  <si>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</si>
  <si>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</si>
  <si>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</si>
  <si>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</si>
  <si>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</si>
  <si>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</si>
  <si>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</si>
  <si>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</si>
  <si>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</si>
  <si>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</si>
  <si>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</si>
  <si>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</si>
  <si>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</si>
  <si>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</si>
  <si>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</si>
  <si>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</si>
  <si>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</si>
  <si>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</si>
  <si>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</si>
  <si>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</si>
  <si>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</si>
  <si>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</si>
  <si>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</si>
  <si>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</si>
  <si>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</si>
  <si>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</si>
  <si>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</si>
  <si>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</si>
  <si>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</si>
  <si>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</si>
  <si>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</si>
  <si>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</si>
  <si>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</si>
  <si>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</si>
  <si>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</si>
  <si>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</si>
  <si>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</si>
  <si>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</si>
  <si>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</si>
  <si>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</si>
  <si>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</si>
  <si>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</si>
  <si>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</si>
  <si>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</si>
  <si>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</si>
  <si>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</si>
  <si>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</si>
  <si>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</si>
  <si>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</si>
  <si>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</si>
  <si>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</si>
  <si>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</si>
  <si>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</si>
  <si>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</si>
  <si>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</si>
  <si>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</si>
  <si>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</si>
  <si>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</si>
  <si>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</si>
  <si>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</si>
  <si>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</si>
  <si>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</si>
  <si>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</si>
  <si>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</si>
  <si>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</si>
  <si>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</si>
  <si>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</si>
  <si>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</si>
  <si>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</si>
  <si>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</si>
  <si>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</si>
  <si>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</si>
  <si>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</si>
  <si>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</si>
  <si>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</si>
  <si>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</si>
  <si>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</si>
  <si>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</si>
  <si>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</si>
  <si>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</si>
  <si>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</si>
  <si>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</si>
  <si>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</si>
  <si>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</si>
  <si>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</si>
  <si>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</si>
  <si>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</si>
  <si>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</si>
  <si>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</si>
  <si>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</si>
  <si>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</si>
  <si>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</si>
  <si>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</si>
  <si>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</si>
  <si>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</si>
  <si>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</si>
  <si>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</si>
  <si>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</si>
  <si>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</si>
  <si>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</si>
  <si>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</si>
  <si>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</si>
  <si>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</si>
  <si>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</si>
  <si>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</si>
  <si>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</si>
  <si>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</si>
  <si>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</si>
  <si>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</si>
  <si>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</si>
  <si>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</si>
  <si>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</si>
  <si>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</si>
  <si>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</si>
  <si>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</si>
  <si>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</si>
  <si>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</si>
  <si>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</si>
  <si>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</si>
  <si>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</si>
  <si>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</si>
  <si>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</si>
  <si>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</si>
  <si>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</si>
  <si>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</si>
  <si>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</si>
  <si>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</si>
  <si>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</si>
  <si>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</si>
  <si>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</si>
  <si>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</si>
  <si>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</si>
  <si>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</si>
  <si>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</si>
  <si>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</si>
  <si>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</si>
  <si>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</si>
  <si>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</si>
  <si>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</si>
  <si>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</si>
  <si>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</si>
  <si>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</si>
  <si>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</si>
  <si>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</si>
  <si>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</si>
  <si>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</si>
  <si>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</si>
  <si>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</si>
  <si>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</si>
  <si>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</si>
  <si>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</si>
  <si>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</si>
  <si>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</si>
  <si>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</si>
  <si>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</si>
  <si>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</si>
  <si>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</si>
  <si>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</si>
  <si>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</si>
  <si>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</si>
  <si>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</si>
  <si>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</si>
  <si>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</si>
  <si>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</si>
  <si>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</si>
  <si>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</si>
  <si>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</si>
  <si>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</si>
  <si>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</si>
  <si>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</si>
  <si>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</si>
  <si>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</si>
  <si>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</si>
  <si>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</si>
  <si>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</si>
  <si>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</si>
  <si>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</si>
  <si>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</si>
  <si>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</si>
  <si>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</si>
  <si>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</si>
  <si>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</si>
  <si>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</si>
  <si>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</si>
  <si>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</si>
  <si>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</si>
  <si>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</si>
  <si>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</si>
  <si>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</si>
  <si>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</si>
  <si>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</si>
  <si>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</si>
  <si>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</si>
  <si>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</si>
  <si>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</si>
  <si>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</si>
  <si>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</si>
  <si>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</si>
  <si>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</si>
  <si>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</si>
  <si>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</si>
  <si>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</si>
  <si>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</si>
  <si>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</si>
  <si>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</si>
  <si>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</si>
  <si>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</si>
  <si>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</si>
  <si>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</si>
  <si>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</si>
  <si>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</si>
  <si>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</si>
  <si>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</si>
  <si>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</si>
  <si>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</si>
  <si>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</si>
  <si>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</si>
  <si>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</si>
  <si>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</si>
  <si>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</si>
  <si>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</si>
  <si>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</si>
  <si>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</si>
  <si>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</si>
  <si>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</si>
  <si>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</si>
  <si>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</si>
  <si>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</si>
  <si>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</si>
  <si>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</si>
  <si>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</si>
  <si>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</si>
  <si>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</si>
  <si>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</si>
  <si>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</si>
  <si>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</si>
  <si>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</si>
  <si>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</si>
  <si>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</si>
  <si>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</si>
  <si>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</si>
  <si>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</si>
  <si>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</si>
  <si>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</si>
  <si>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</si>
  <si>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</si>
  <si>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</si>
  <si>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</si>
  <si>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</si>
  <si>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</si>
  <si>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</si>
  <si>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</si>
  <si>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</si>
  <si>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</si>
  <si>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</si>
  <si>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</si>
  <si>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</si>
  <si>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</si>
  <si>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</si>
  <si>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</si>
  <si>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</si>
  <si>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</si>
  <si>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</si>
  <si>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</si>
  <si>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</si>
  <si>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</si>
  <si>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</si>
  <si>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</si>
  <si>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</si>
  <si>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</si>
  <si>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</si>
  <si>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</si>
  <si>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</si>
  <si>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</si>
  <si>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</si>
  <si>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</si>
  <si>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</si>
  <si>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</si>
  <si>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</si>
  <si>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</si>
  <si>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</si>
  <si>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</si>
  <si>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</si>
  <si>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</si>
  <si>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</si>
  <si>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</si>
  <si>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</si>
  <si>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</si>
  <si>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</si>
  <si>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</si>
  <si>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</si>
  <si>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</si>
  <si>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</si>
  <si>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</si>
  <si>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</si>
  <si>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</si>
  <si>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</si>
  <si>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</si>
  <si>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</si>
  <si>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</si>
  <si>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</si>
  <si>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</si>
  <si>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</si>
  <si>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</si>
  <si>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</si>
  <si>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</si>
  <si>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</si>
  <si>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</si>
  <si>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</si>
  <si>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</si>
  <si>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</si>
  <si>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</si>
  <si>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</si>
  <si>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</si>
  <si>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</si>
  <si>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</si>
  <si>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</si>
  <si>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</si>
  <si>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</si>
  <si>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</si>
  <si>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</si>
  <si>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</si>
  <si>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</si>
  <si>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</si>
  <si>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</si>
  <si>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</si>
  <si>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</si>
  <si>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</si>
  <si>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</si>
  <si>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</si>
  <si>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</si>
  <si>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</si>
  <si>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</si>
  <si>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</si>
  <si>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</si>
  <si>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</si>
  <si>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</si>
  <si>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</si>
  <si>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</si>
  <si>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</si>
  <si>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</si>
  <si>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</si>
  <si>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</si>
  <si>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</si>
  <si>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</si>
  <si>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</si>
  <si>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</si>
  <si>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</si>
  <si>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</si>
  <si>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</si>
  <si>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</si>
  <si>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</si>
  <si>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</si>
  <si>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</si>
  <si>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</si>
  <si>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</si>
  <si>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</si>
  <si>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</si>
  <si>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</si>
  <si>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</si>
  <si>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</si>
  <si>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</si>
  <si>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</si>
  <si>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</si>
  <si>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</si>
  <si>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</si>
  <si>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</si>
  <si>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</si>
  <si>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</si>
  <si>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</si>
  <si>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</si>
  <si>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</si>
  <si>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</si>
  <si>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</si>
  <si>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</si>
  <si>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</si>
  <si>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</si>
  <si>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</si>
  <si>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</si>
  <si>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</si>
  <si>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</si>
  <si>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</si>
  <si>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</si>
  <si>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</si>
  <si>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</si>
  <si>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</si>
  <si>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</si>
  <si>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</si>
  <si>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</si>
  <si>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</si>
  <si>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</si>
  <si>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</si>
  <si>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</si>
  <si>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</si>
  <si>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</si>
  <si>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</si>
  <si>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</si>
  <si>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</si>
  <si>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</si>
  <si>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</si>
  <si>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</si>
  <si>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</si>
  <si>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</si>
  <si>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</si>
  <si>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</si>
  <si>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</si>
  <si>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</si>
  <si>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</si>
  <si>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</si>
  <si>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</si>
  <si>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</si>
  <si>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</si>
  <si>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</si>
  <si>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</si>
  <si>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</si>
  <si>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</si>
  <si>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</si>
  <si>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</si>
  <si>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</si>
  <si>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</si>
  <si>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</si>
  <si>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</si>
  <si>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</si>
  <si>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</si>
  <si>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</si>
  <si>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</si>
  <si>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</si>
  <si>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</si>
  <si>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</si>
  <si>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</si>
  <si>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</si>
  <si>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</si>
  <si>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</si>
  <si>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</si>
  <si>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</si>
  <si>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</si>
  <si>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</si>
  <si>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</si>
  <si>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</si>
  <si>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</si>
  <si>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</si>
  <si>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</si>
  <si>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</si>
  <si>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</si>
  <si>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</si>
  <si>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</si>
  <si>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</si>
  <si>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</si>
  <si>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</si>
  <si>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</si>
  <si>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</si>
  <si>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</si>
  <si>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</si>
  <si>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</si>
  <si>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</si>
  <si>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</si>
  <si>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</si>
  <si>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</si>
  <si>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</si>
  <si>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</si>
  <si>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</si>
  <si>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</si>
  <si>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</si>
  <si>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</si>
  <si>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</si>
  <si>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</si>
  <si>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</si>
  <si>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</si>
  <si>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</si>
  <si>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</si>
  <si>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</si>
  <si>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</si>
  <si>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</si>
  <si>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</si>
  <si>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</si>
  <si>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</si>
  <si>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</si>
  <si>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</si>
  <si>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</si>
  <si>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</si>
  <si>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</si>
  <si>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</si>
  <si>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</si>
  <si>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</si>
  <si>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</si>
  <si>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</si>
  <si>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</si>
  <si>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</si>
  <si>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</si>
  <si>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</si>
  <si>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</si>
  <si>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</si>
  <si>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</si>
  <si>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</si>
  <si>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</si>
  <si>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</si>
  <si>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</si>
  <si>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</si>
  <si>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</si>
  <si>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</si>
  <si>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</si>
  <si>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</si>
  <si>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</si>
  <si>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</si>
  <si>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</si>
  <si>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</si>
  <si>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</si>
  <si>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</si>
  <si>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</si>
  <si>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</si>
  <si>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</si>
  <si>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</si>
  <si>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</si>
  <si>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</si>
  <si>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</si>
  <si>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</si>
  <si>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</si>
  <si>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</si>
  <si>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</si>
  <si>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</si>
  <si>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</si>
  <si>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</si>
  <si>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</si>
  <si>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</si>
  <si>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</si>
  <si>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</si>
  <si>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</si>
  <si>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</si>
  <si>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</si>
  <si>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</si>
  <si>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</si>
  <si>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</si>
  <si>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</si>
  <si>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</si>
  <si>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</si>
  <si>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</si>
  <si>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</si>
  <si>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</si>
  <si>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</si>
  <si>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</si>
  <si>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</si>
  <si>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</si>
  <si>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</si>
  <si>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</si>
  <si>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</si>
  <si>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</si>
  <si>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</si>
  <si>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</si>
  <si>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</si>
  <si>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</si>
  <si>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</si>
  <si>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</si>
  <si>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</si>
  <si>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</si>
  <si>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</si>
  <si>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</si>
  <si>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</si>
  <si>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</si>
  <si>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</si>
  <si>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</si>
  <si>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</si>
  <si>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</si>
  <si>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</si>
  <si>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</si>
  <si>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</si>
  <si>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</si>
  <si>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</si>
  <si>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</si>
  <si>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</si>
  <si>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</si>
  <si>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</si>
  <si>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</si>
  <si>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</si>
  <si>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</si>
  <si>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</si>
  <si>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</si>
  <si>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</si>
  <si>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</si>
  <si>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</si>
  <si>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</si>
  <si>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</si>
  <si>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</si>
  <si>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</si>
  <si>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</si>
  <si>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</si>
  <si>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</si>
  <si>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</si>
  <si>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</si>
  <si>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</si>
  <si>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</si>
  <si>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</si>
  <si>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</si>
  <si>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</si>
  <si>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</si>
  <si>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</si>
  <si>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</si>
  <si>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</si>
  <si>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</si>
  <si>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</si>
  <si>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</si>
  <si>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</si>
  <si>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</si>
  <si>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</si>
  <si>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</si>
  <si>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</si>
  <si>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</si>
  <si>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</si>
  <si>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</si>
  <si>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</si>
  <si>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</si>
  <si>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</si>
  <si>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</si>
  <si>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</si>
  <si>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</si>
  <si>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</si>
  <si>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</si>
  <si>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</si>
  <si>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</si>
  <si>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</si>
  <si>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</si>
  <si>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</si>
  <si>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</si>
  <si>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</si>
  <si>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</si>
  <si>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</si>
  <si>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</si>
  <si>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</si>
  <si>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</si>
  <si>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</si>
  <si>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</si>
  <si>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</si>
  <si>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</si>
  <si>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</si>
  <si>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</si>
  <si>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</si>
  <si>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</si>
  <si>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</si>
  <si>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</si>
  <si>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</si>
  <si>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</si>
  <si>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</si>
  <si>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</si>
  <si>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</si>
  <si>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</si>
  <si>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</si>
  <si>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</si>
  <si>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</si>
  <si>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</si>
  <si>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</si>
  <si>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</si>
  <si>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</si>
  <si>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</si>
  <si>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</si>
  <si>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</si>
  <si>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</si>
  <si>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</si>
  <si>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</si>
  <si>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</si>
  <si>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</si>
  <si>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</si>
  <si>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</si>
  <si>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</si>
  <si>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</si>
  <si>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</si>
  <si>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</si>
  <si>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</si>
  <si>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</si>
  <si>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</si>
  <si>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</si>
  <si>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</si>
  <si>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</si>
  <si>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</si>
  <si>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</si>
  <si>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</si>
  <si>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</si>
  <si>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</si>
  <si>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</si>
  <si>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</si>
  <si>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</si>
  <si>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</si>
  <si>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</si>
  <si>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</si>
  <si>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</si>
  <si>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</si>
  <si>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</si>
  <si>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</si>
  <si>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</si>
  <si>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</si>
  <si>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</si>
  <si>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</si>
  <si>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</si>
  <si>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</si>
  <si>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</si>
  <si>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</si>
  <si>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</si>
  <si>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</si>
  <si>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</si>
  <si>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</si>
  <si>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</si>
  <si>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</si>
  <si>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</si>
  <si>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</si>
  <si>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</si>
  <si>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</si>
  <si>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</si>
  <si>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</si>
  <si>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</si>
  <si>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</si>
  <si>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</si>
  <si>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</si>
  <si>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</si>
  <si>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</si>
  <si>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</si>
  <si>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</si>
  <si>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</si>
  <si>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</si>
  <si>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</si>
  <si>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</si>
  <si>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</si>
  <si>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</si>
  <si>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</si>
  <si>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</si>
  <si>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</si>
  <si>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</si>
  <si>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</si>
  <si>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</si>
  <si>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</si>
  <si>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</si>
  <si>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</si>
  <si>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</si>
  <si>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</si>
  <si>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</si>
  <si>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</si>
  <si>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</si>
  <si>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</si>
  <si>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</si>
  <si>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</si>
  <si>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</si>
  <si>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</si>
  <si>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</si>
  <si>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</si>
  <si>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</si>
  <si>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</si>
  <si>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</si>
  <si>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</si>
  <si>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</si>
  <si>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</si>
  <si>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</si>
  <si>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</si>
  <si>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</si>
  <si>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</si>
  <si>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</si>
  <si>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</si>
  <si>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</si>
  <si>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</si>
  <si>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</si>
  <si>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</si>
  <si>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</si>
  <si>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</si>
  <si>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</si>
  <si>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</si>
  <si>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</si>
  <si>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</si>
  <si>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</si>
  <si>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</si>
  <si>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</si>
  <si>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</si>
  <si>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</si>
  <si>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</si>
  <si>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</si>
  <si>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</si>
  <si>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</si>
  <si>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</si>
  <si>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</si>
  <si>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</si>
  <si>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</si>
  <si>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</si>
  <si>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</si>
  <si>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</si>
  <si>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</si>
  <si>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</si>
  <si>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</si>
  <si>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</si>
  <si>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</si>
  <si>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</si>
  <si>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</si>
  <si>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</si>
  <si>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</si>
  <si>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</si>
  <si>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</si>
  <si>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</si>
  <si>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</si>
  <si>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</si>
  <si>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</si>
  <si>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</si>
  <si>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</si>
  <si>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</si>
  <si>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</si>
  <si>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</si>
  <si>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</si>
  <si>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</si>
  <si>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</si>
  <si>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</si>
  <si>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</si>
  <si>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</si>
  <si>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</si>
  <si>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</si>
  <si>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</si>
  <si>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</si>
  <si>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</si>
  <si>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</si>
  <si>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</si>
  <si>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</si>
  <si>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</si>
  <si>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</si>
  <si>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</si>
  <si>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</si>
  <si>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</si>
  <si>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</si>
  <si>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</si>
  <si>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</si>
  <si>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</si>
  <si>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</si>
  <si>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</si>
  <si>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</si>
  <si>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</si>
  <si>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</si>
  <si>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</si>
  <si>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</si>
  <si>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</si>
  <si>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</si>
  <si>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</si>
  <si>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</si>
  <si>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</si>
  <si>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</si>
  <si>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</si>
  <si>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</si>
  <si>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</si>
  <si>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</si>
  <si>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</si>
  <si>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</si>
  <si>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</si>
  <si>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</si>
  <si>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</si>
  <si>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</si>
  <si>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</si>
  <si>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</si>
  <si>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</si>
  <si>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</si>
  <si>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</si>
  <si>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</si>
  <si>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</si>
  <si>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</si>
  <si>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</si>
  <si>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</si>
  <si>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</si>
  <si>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</si>
  <si>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</si>
  <si>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</si>
  <si>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</si>
  <si>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</si>
  <si>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</si>
  <si>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</si>
  <si>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</si>
  <si>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</si>
  <si>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</si>
  <si>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</si>
  <si>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</si>
  <si>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</si>
  <si>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</si>
  <si>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</si>
  <si>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</si>
  <si>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</si>
  <si>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</si>
  <si>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</si>
  <si>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</si>
  <si>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</si>
  <si>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</si>
  <si>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</si>
  <si>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</si>
  <si>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</si>
  <si>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</si>
  <si>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</si>
  <si>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</si>
  <si>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</si>
  <si>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</si>
  <si>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</si>
  <si>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</si>
  <si>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</si>
  <si>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</si>
  <si>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</si>
  <si>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</si>
  <si>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</si>
  <si>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</si>
  <si>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</si>
  <si>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</si>
  <si>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</si>
  <si>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</si>
  <si>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</si>
  <si>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</si>
  <si>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</si>
  <si>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</si>
  <si>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</si>
  <si>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</si>
  <si>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</si>
  <si>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</si>
  <si>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</si>
  <si>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</si>
  <si>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</si>
  <si>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</si>
  <si>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</si>
  <si>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</si>
  <si>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</si>
  <si>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</si>
  <si>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</si>
  <si>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</si>
  <si>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</si>
  <si>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</si>
  <si>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</si>
  <si>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</si>
  <si>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</si>
  <si>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</si>
  <si>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</si>
  <si>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</si>
  <si>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</si>
  <si>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</si>
  <si>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</si>
  <si>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</si>
  <si>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</si>
  <si>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</si>
  <si>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</si>
  <si>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</si>
  <si>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</si>
  <si>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</si>
  <si>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</si>
  <si>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</si>
  <si>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</si>
  <si>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</si>
  <si>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</si>
  <si>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</si>
  <si>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</si>
  <si>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</si>
  <si>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</si>
  <si>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</si>
  <si>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</si>
  <si>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</si>
  <si>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</si>
  <si>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</si>
  <si>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</si>
  <si>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</si>
  <si>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</si>
  <si>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</si>
  <si>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</si>
  <si>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</si>
  <si>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</si>
  <si>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</si>
  <si>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</si>
  <si>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</si>
  <si>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</si>
  <si>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</si>
  <si>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</si>
  <si>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</si>
  <si>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</si>
  <si>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</si>
  <si>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</si>
  <si>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</si>
  <si>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</si>
  <si>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</si>
  <si>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</si>
  <si>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</si>
  <si>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</si>
  <si>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</si>
  <si>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</si>
  <si>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</si>
  <si>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</si>
  <si>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</si>
  <si>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</si>
  <si>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</si>
  <si>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</si>
  <si>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</si>
  <si>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</si>
  <si>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</si>
  <si>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</si>
  <si>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</si>
  <si>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</si>
  <si>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</si>
  <si>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</si>
  <si>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</si>
  <si>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</si>
  <si>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</si>
  <si>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</si>
  <si>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</si>
  <si>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</si>
  <si>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</si>
  <si>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</si>
  <si>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</si>
  <si>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</si>
  <si>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</si>
  <si>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</si>
  <si>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</si>
  <si>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</si>
  <si>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</si>
  <si>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</si>
  <si>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</si>
  <si>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</si>
  <si>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</si>
  <si>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</si>
  <si>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</si>
  <si>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</si>
  <si>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</si>
  <si>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</si>
  <si>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</si>
  <si>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</si>
  <si>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</si>
  <si>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</si>
  <si>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</si>
  <si>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</si>
  <si>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</si>
  <si>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</si>
  <si>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</si>
  <si>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</si>
  <si>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</si>
  <si>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</si>
  <si>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</si>
  <si>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</si>
  <si>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</si>
  <si>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</si>
  <si>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</si>
  <si>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</si>
  <si>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</si>
  <si>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</si>
  <si>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</si>
  <si>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</si>
  <si>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</si>
  <si>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</si>
  <si>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</si>
  <si>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</si>
  <si>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</si>
  <si>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</si>
  <si>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</si>
  <si>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</si>
  <si>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</si>
  <si>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</si>
  <si>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</si>
  <si>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</si>
  <si>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</si>
  <si>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</si>
  <si>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</si>
  <si>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</si>
  <si>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</si>
  <si>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</si>
  <si>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</si>
  <si>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</si>
  <si>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</si>
  <si>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</si>
  <si>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</si>
  <si>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</si>
  <si>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</si>
  <si>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</si>
  <si>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</si>
  <si>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</si>
  <si>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</si>
  <si>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</si>
  <si>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</si>
  <si>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</si>
  <si>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</si>
  <si>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</si>
  <si>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</si>
  <si>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</si>
  <si>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</si>
  <si>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</si>
  <si>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</si>
  <si>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</si>
  <si>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</si>
  <si>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</si>
  <si>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</si>
  <si>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</si>
  <si>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</si>
  <si>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</si>
  <si>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</si>
  <si>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</si>
  <si>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</si>
  <si>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</si>
  <si>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</si>
  <si>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</si>
  <si>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</si>
  <si>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</si>
  <si>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</si>
  <si>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</si>
  <si>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</si>
  <si>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</si>
  <si>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</si>
  <si>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</si>
  <si>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</si>
  <si>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</si>
  <si>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</si>
  <si>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</si>
  <si>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</si>
  <si>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</si>
  <si>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</si>
  <si>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</si>
  <si>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</si>
  <si>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</si>
  <si>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</si>
  <si>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</si>
  <si>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</si>
  <si>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</si>
  <si>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</si>
  <si>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</si>
  <si>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</si>
  <si>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</si>
  <si>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</si>
  <si>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</si>
  <si>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</si>
  <si>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</si>
  <si>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</si>
  <si>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</si>
  <si>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</si>
  <si>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</si>
  <si>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</si>
  <si>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</si>
  <si>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</si>
  <si>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</si>
  <si>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</si>
  <si>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</si>
  <si>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</si>
  <si>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</si>
  <si>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</si>
  <si>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</si>
  <si>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</si>
  <si>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</si>
  <si>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</si>
  <si>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</si>
  <si>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</si>
  <si>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</si>
  <si>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</si>
  <si>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</si>
  <si>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</si>
  <si>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</si>
  <si>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</si>
  <si>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</si>
  <si>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</si>
  <si>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</si>
  <si>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</si>
  <si>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</si>
  <si>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</si>
  <si>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</si>
  <si>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</si>
  <si>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</si>
  <si>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</si>
  <si>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</si>
  <si>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</si>
  <si>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</si>
  <si>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</si>
  <si>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</si>
  <si>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</si>
  <si>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</si>
  <si>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</si>
  <si>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</si>
  <si>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</si>
  <si>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</si>
  <si>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</si>
  <si>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</si>
  <si>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</si>
  <si>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</si>
  <si>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</si>
  <si>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</si>
  <si>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</si>
  <si>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</si>
  <si>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</si>
  <si>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</si>
  <si>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</si>
  <si>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</si>
  <si>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</si>
  <si>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</si>
  <si>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</si>
  <si>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</si>
  <si>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</si>
  <si>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</si>
  <si>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</si>
  <si>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</si>
  <si>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</si>
  <si>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</si>
  <si>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</si>
  <si>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</si>
  <si>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</si>
  <si>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</si>
  <si>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</si>
  <si>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</si>
  <si>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</si>
  <si>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</si>
  <si>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</si>
  <si>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</si>
  <si>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</si>
  <si>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</si>
  <si>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</si>
  <si>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</si>
  <si>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</si>
  <si>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</si>
  <si>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</si>
  <si>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</si>
  <si>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</si>
  <si>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</si>
  <si>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</si>
  <si>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</si>
  <si>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</si>
  <si>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</si>
  <si>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</si>
  <si>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</si>
  <si>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</si>
  <si>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</si>
  <si>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</si>
  <si>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</si>
  <si>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</si>
  <si>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</si>
  <si>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</si>
  <si>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</si>
  <si>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</si>
  <si>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</si>
  <si>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</si>
  <si>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</si>
  <si>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</si>
  <si>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</si>
  <si>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</si>
  <si>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</si>
  <si>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</si>
  <si>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</si>
  <si>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</si>
  <si>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</si>
  <si>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</si>
  <si>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</si>
  <si>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</si>
  <si>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</si>
  <si>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</si>
  <si>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</si>
  <si>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</si>
  <si>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</si>
  <si>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</si>
  <si>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</si>
  <si>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</si>
  <si>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</si>
  <si>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</si>
  <si>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</si>
  <si>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</si>
  <si>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</si>
  <si>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</si>
  <si>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</si>
  <si>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</si>
  <si>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</si>
  <si>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</si>
  <si>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</si>
  <si>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</si>
  <si>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</si>
  <si>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</si>
  <si>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</si>
  <si>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</si>
  <si>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</si>
  <si>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</si>
  <si>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</si>
  <si>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</si>
  <si>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</si>
  <si>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</si>
  <si>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</si>
  <si>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</si>
  <si>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</si>
  <si>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</si>
  <si>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</si>
  <si>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</si>
  <si>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</si>
  <si>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</si>
  <si>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</si>
  <si>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</si>
  <si>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</si>
  <si>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</si>
  <si>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</si>
  <si>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</si>
  <si>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</si>
  <si>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</si>
  <si>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</si>
  <si>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</si>
  <si>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</si>
  <si>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</si>
  <si>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</si>
  <si>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</si>
  <si>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</si>
  <si>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</si>
  <si>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</si>
  <si>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</si>
  <si>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</si>
  <si>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</si>
  <si>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</si>
  <si>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</si>
  <si>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</si>
  <si>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</si>
  <si>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</si>
  <si>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</si>
  <si>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</si>
  <si>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</si>
  <si>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</si>
  <si>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</si>
  <si>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</si>
  <si>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</si>
  <si>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</si>
  <si>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</si>
  <si>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</si>
  <si>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</si>
  <si>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</si>
  <si>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</si>
  <si>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</si>
  <si>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</si>
  <si>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</si>
  <si>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</si>
  <si>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</si>
  <si>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</si>
  <si>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</si>
  <si>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</si>
  <si>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</si>
  <si>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</si>
  <si>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</si>
  <si>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</si>
  <si>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</si>
  <si>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</si>
  <si>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</si>
  <si>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</si>
  <si>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</si>
  <si>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</si>
  <si>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</si>
  <si>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</si>
  <si>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</si>
  <si>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</si>
  <si>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</si>
  <si>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</si>
  <si>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</si>
  <si>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</si>
  <si>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</si>
  <si>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</si>
  <si>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</si>
  <si>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</si>
  <si>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</si>
  <si>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</si>
  <si>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</si>
  <si>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</si>
  <si>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</si>
  <si>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</si>
  <si>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</si>
  <si>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</si>
  <si>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</si>
  <si>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</si>
  <si>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</si>
  <si>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</si>
  <si>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</si>
  <si>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</si>
  <si>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</si>
  <si>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</si>
  <si>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</si>
  <si>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</si>
  <si>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</si>
  <si>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</si>
  <si>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</si>
  <si>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</si>
  <si>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</si>
  <si>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</si>
  <si>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</si>
  <si>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</si>
  <si>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</si>
  <si>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</si>
  <si>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</si>
  <si>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</si>
  <si>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</si>
  <si>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</si>
  <si>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</si>
  <si>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</si>
  <si>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</si>
  <si>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</si>
  <si>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</si>
  <si>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</si>
  <si>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</si>
  <si>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</si>
  <si>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</si>
  <si>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</si>
  <si>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</si>
  <si>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</si>
  <si>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</si>
  <si>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</si>
  <si>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</si>
  <si>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</si>
  <si>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</si>
  <si>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</si>
  <si>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</si>
  <si>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</si>
  <si>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</si>
  <si>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</si>
  <si>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</si>
  <si>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</si>
  <si>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</si>
  <si>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</si>
  <si>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</si>
  <si>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</si>
  <si>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</si>
  <si>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</si>
  <si>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</si>
  <si>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</si>
  <si>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</si>
  <si>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</si>
  <si>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</si>
  <si>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</si>
  <si>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</si>
  <si>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</si>
  <si>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</si>
  <si>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</si>
  <si>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</si>
  <si>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</si>
  <si>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</si>
  <si>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</si>
  <si>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</si>
  <si>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</si>
  <si>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</si>
  <si>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</si>
  <si>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</si>
  <si>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</si>
  <si>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</si>
  <si>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</si>
  <si>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</si>
  <si>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</si>
  <si>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</si>
  <si>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</si>
  <si>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</si>
  <si>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</si>
  <si>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</si>
  <si>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</si>
  <si>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</si>
  <si>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</si>
  <si>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</si>
  <si>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</si>
  <si>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</si>
  <si>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</si>
  <si>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</si>
  <si>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</si>
  <si>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</si>
  <si>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</si>
  <si>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</si>
  <si>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</si>
  <si>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</si>
  <si>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</si>
  <si>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</si>
  <si>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</si>
  <si>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</si>
  <si>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</si>
  <si>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</si>
  <si>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</si>
  <si>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</si>
  <si>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</si>
  <si>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</si>
  <si>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</si>
  <si>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</si>
  <si>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</si>
  <si>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</si>
  <si>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</si>
  <si>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</si>
  <si>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</si>
  <si>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</si>
  <si>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</si>
  <si>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</si>
  <si>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</si>
  <si>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</si>
  <si>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</si>
  <si>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</si>
  <si>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</si>
  <si>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</si>
  <si>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</si>
  <si>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</si>
  <si>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</si>
  <si>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</si>
  <si>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</si>
  <si>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</si>
  <si>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</si>
  <si>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</si>
  <si>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</si>
  <si>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</si>
  <si>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</si>
  <si>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</si>
  <si>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</si>
  <si>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</si>
  <si>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</si>
  <si>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</si>
  <si>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</si>
  <si>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</si>
  <si>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</si>
  <si>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</si>
  <si>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</si>
  <si>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</si>
  <si>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</si>
  <si>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</si>
  <si>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</si>
  <si>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</si>
  <si>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</si>
  <si>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</si>
  <si>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</si>
  <si>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</si>
  <si>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</si>
  <si>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</si>
  <si>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</si>
  <si>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</si>
  <si>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</si>
  <si>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</si>
  <si>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</si>
  <si>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</si>
  <si>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</si>
  <si>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</si>
  <si>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</si>
  <si>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</si>
  <si>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</si>
  <si>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</si>
  <si>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</si>
  <si>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</si>
  <si>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</si>
  <si>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</si>
  <si>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</si>
  <si>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</si>
  <si>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</si>
  <si>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</si>
  <si>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</si>
  <si>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</si>
  <si>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</si>
  <si>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</si>
  <si>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</si>
  <si>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</si>
  <si>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</si>
  <si>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</si>
  <si>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</si>
  <si>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</si>
  <si>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</si>
  <si>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</si>
  <si>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</si>
  <si>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</si>
  <si>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</si>
  <si>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</si>
  <si>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</si>
  <si>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</si>
  <si>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</si>
  <si>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</si>
  <si>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</si>
  <si>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</si>
  <si>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</si>
  <si>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</si>
  <si>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</si>
  <si>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</si>
  <si>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</si>
  <si>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</si>
  <si>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</si>
  <si>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</si>
  <si>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</si>
  <si>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</si>
  <si>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</si>
  <si>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</si>
  <si>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</si>
  <si>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</si>
  <si>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</si>
  <si>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</si>
  <si>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</si>
  <si>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</si>
  <si>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</si>
  <si>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</si>
  <si>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</si>
  <si>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</si>
  <si>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</si>
  <si>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</si>
  <si>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</si>
  <si>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</si>
  <si>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</si>
  <si>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</si>
  <si>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</si>
  <si>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</si>
  <si>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</si>
  <si>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</si>
  <si>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</si>
  <si>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</si>
  <si>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</si>
  <si>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</si>
  <si>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</si>
  <si>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</si>
  <si>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</si>
  <si>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</si>
  <si>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</si>
  <si>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</si>
  <si>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</si>
  <si>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</si>
  <si>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</si>
  <si>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</si>
  <si>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</si>
  <si>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</si>
  <si>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</si>
  <si>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</si>
  <si>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</si>
  <si>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</si>
  <si>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</si>
  <si>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</si>
  <si>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</si>
  <si>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</si>
  <si>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</si>
  <si>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</si>
  <si>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</si>
  <si>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</si>
  <si>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</si>
  <si>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</si>
  <si>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</si>
  <si>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</si>
  <si>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</si>
  <si>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</si>
  <si>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</si>
  <si>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</si>
  <si>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</si>
  <si>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</si>
  <si>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</si>
  <si>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</si>
  <si>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</si>
  <si>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</si>
  <si>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</si>
  <si>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</si>
  <si>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</si>
  <si>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</si>
  <si>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</si>
  <si>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</si>
  <si>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</si>
  <si>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</si>
  <si>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</si>
  <si>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</si>
  <si>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</si>
  <si>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</si>
  <si>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</si>
  <si>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</si>
  <si>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</si>
  <si>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</si>
  <si>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</si>
  <si>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</si>
  <si>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</si>
  <si>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</si>
  <si>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</si>
  <si>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</si>
  <si>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</si>
  <si>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</si>
  <si>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</si>
  <si>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</si>
  <si>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</si>
  <si>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</si>
  <si>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</si>
  <si>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</si>
  <si>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</si>
  <si>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</si>
  <si>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</si>
  <si>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</si>
  <si>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</si>
  <si>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</si>
  <si>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</si>
  <si>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</si>
  <si>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</si>
  <si>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</si>
  <si>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</si>
  <si>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</si>
  <si>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</si>
  <si>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</si>
  <si>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</si>
  <si>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</si>
  <si>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</si>
  <si>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</si>
  <si>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</si>
  <si>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</si>
  <si>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</si>
  <si>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</si>
  <si>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</si>
  <si>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</si>
  <si>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</si>
  <si>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</si>
  <si>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</si>
  <si>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</si>
  <si>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</si>
  <si>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</si>
  <si>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</si>
  <si>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</si>
  <si>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</si>
  <si>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</si>
  <si>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</si>
  <si>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</si>
  <si>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</si>
  <si>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</si>
  <si>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</si>
  <si>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</si>
  <si>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</si>
  <si>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</si>
  <si>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</si>
  <si>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</si>
  <si>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</si>
  <si>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</si>
  <si>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</si>
  <si>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</si>
  <si>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</si>
  <si>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</si>
  <si>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</si>
  <si>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</si>
  <si>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</si>
  <si>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</si>
  <si>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</si>
  <si>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</si>
  <si>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</si>
  <si>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</si>
  <si>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</si>
  <si>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</si>
  <si>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</si>
  <si>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</si>
  <si>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</si>
  <si>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</si>
  <si>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</si>
  <si>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</si>
  <si>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</si>
  <si>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</si>
  <si>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</si>
  <si>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</si>
  <si>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</si>
  <si>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</si>
  <si>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</si>
  <si>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</si>
  <si>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</si>
  <si>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</si>
  <si>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</si>
  <si>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</si>
  <si>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</si>
  <si>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</si>
  <si>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</si>
  <si>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</si>
  <si>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</si>
  <si>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</si>
  <si>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</si>
  <si>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</si>
  <si>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</si>
  <si>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</si>
  <si>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</si>
  <si>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</si>
  <si>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</si>
  <si>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</si>
  <si>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</si>
  <si>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</si>
  <si>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</si>
  <si>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</si>
  <si>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</si>
  <si>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</si>
  <si>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</si>
  <si>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</si>
  <si>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</si>
  <si>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</si>
  <si>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</si>
  <si>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</si>
  <si>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</si>
  <si>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</si>
  <si>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</si>
  <si>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</si>
  <si>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</si>
  <si>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</si>
  <si>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</si>
  <si>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</si>
  <si>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</si>
  <si>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</si>
  <si>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</si>
  <si>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</si>
  <si>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</si>
  <si>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</si>
  <si>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</si>
  <si>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</si>
  <si>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</si>
  <si>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</si>
  <si>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</si>
  <si>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</si>
  <si>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</si>
  <si>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</si>
  <si>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</si>
  <si>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</si>
  <si>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</si>
  <si>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</si>
  <si>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</si>
  <si>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</si>
  <si>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</si>
  <si>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</si>
  <si>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</si>
  <si>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</si>
  <si>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</si>
  <si>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</si>
  <si>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</si>
  <si>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</si>
  <si>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</si>
  <si>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</si>
  <si>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</si>
  <si>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</si>
  <si>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</si>
  <si>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</si>
  <si>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</si>
  <si>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</si>
  <si>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</si>
  <si>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</si>
  <si>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</si>
  <si>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</si>
  <si>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</si>
  <si>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</si>
  <si>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</si>
  <si>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</si>
  <si>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</si>
  <si>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</si>
  <si>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</si>
  <si>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</si>
  <si>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</si>
  <si>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</si>
  <si>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</si>
  <si>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</si>
  <si>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</si>
  <si>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</si>
  <si>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</si>
  <si>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</si>
  <si>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</si>
  <si>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</si>
  <si>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</si>
  <si>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</si>
  <si>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</si>
  <si>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</si>
  <si>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</si>
  <si>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</si>
  <si>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</si>
  <si>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</si>
  <si>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</si>
  <si>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</si>
  <si>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</si>
  <si>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</si>
  <si>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</si>
  <si>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</si>
  <si>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</si>
  <si>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</si>
  <si>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</si>
  <si>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</si>
  <si>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</si>
  <si>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</si>
  <si>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</si>
  <si>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</si>
  <si>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</si>
  <si>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</si>
  <si>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</si>
  <si>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</si>
  <si>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</si>
  <si>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</si>
  <si>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</si>
  <si>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</si>
  <si>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</si>
  <si>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</si>
  <si>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</si>
  <si>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</si>
  <si>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</si>
  <si>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</si>
  <si>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</si>
  <si>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</si>
  <si>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</si>
  <si>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</si>
  <si>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</si>
  <si>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</si>
  <si>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</si>
  <si>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</si>
  <si>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</si>
  <si>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</si>
  <si>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</si>
  <si>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</si>
  <si>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</si>
  <si>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</si>
  <si>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</si>
  <si>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</si>
  <si>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</si>
  <si>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</si>
  <si>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</si>
  <si>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</si>
  <si>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</si>
  <si>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</si>
  <si>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</si>
  <si>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</si>
  <si>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</si>
  <si>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</si>
  <si>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</si>
  <si>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</si>
  <si>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</si>
  <si>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</si>
  <si>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</si>
  <si>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</si>
  <si>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</si>
  <si>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</si>
  <si>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</si>
  <si>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</si>
  <si>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</si>
  <si>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</si>
  <si>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</si>
  <si>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</si>
  <si>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</si>
  <si>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</si>
  <si>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</si>
  <si>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</si>
  <si>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</si>
  <si>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</si>
  <si>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</si>
  <si>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</si>
  <si>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</si>
  <si>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</si>
  <si>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</si>
  <si>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</si>
  <si>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</si>
  <si>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</si>
  <si>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</si>
  <si>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</si>
  <si>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</si>
  <si>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</si>
  <si>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</si>
  <si>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</si>
  <si>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</si>
  <si>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</si>
  <si>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</si>
  <si>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</si>
  <si>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</si>
  <si>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</si>
  <si>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</si>
  <si>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</si>
  <si>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</si>
  <si>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</si>
  <si>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</si>
  <si>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</si>
  <si>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</si>
  <si>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</si>
  <si>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</si>
  <si>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</si>
  <si>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</si>
  <si>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</si>
  <si>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</si>
  <si>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</si>
  <si>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</si>
  <si>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</si>
  <si>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</si>
  <si>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</si>
  <si>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</si>
  <si>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</si>
  <si>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</si>
  <si>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</si>
  <si>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</si>
  <si>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</si>
  <si>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</si>
  <si>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</si>
  <si>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</si>
  <si>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</si>
  <si>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</si>
  <si>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</si>
  <si>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</si>
  <si>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</si>
  <si>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</si>
  <si>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</si>
  <si>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</si>
  <si>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</si>
  <si>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</si>
  <si>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</si>
  <si>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</si>
  <si>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</si>
  <si>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</si>
  <si>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</si>
  <si>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</si>
  <si>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</si>
  <si>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</si>
  <si>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</si>
  <si>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</si>
  <si>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</si>
  <si>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</si>
  <si>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</si>
  <si>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</si>
  <si>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</si>
  <si>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</si>
  <si>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</si>
  <si>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</si>
  <si>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</si>
  <si>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</si>
  <si>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</si>
  <si>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</si>
  <si>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</si>
  <si>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</si>
  <si>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</si>
  <si>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</si>
  <si>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</si>
  <si>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</si>
  <si>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</si>
  <si>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</si>
  <si>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</si>
  <si>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</si>
  <si>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</si>
  <si>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</si>
  <si>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</si>
  <si>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</si>
  <si>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</si>
  <si>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</si>
  <si>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</si>
  <si>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</si>
  <si>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</si>
  <si>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</si>
  <si>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</si>
  <si>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</si>
  <si>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</si>
  <si>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</si>
  <si>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</si>
  <si>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</si>
  <si>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</si>
  <si>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</si>
  <si>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</si>
  <si>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</si>
  <si>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</si>
  <si>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</si>
  <si>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</si>
  <si>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</si>
  <si>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</si>
  <si>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</si>
  <si>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</si>
  <si>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</si>
  <si>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</si>
  <si>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</si>
  <si>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</si>
  <si>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</si>
  <si>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</si>
  <si>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</si>
  <si>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</si>
  <si>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</si>
  <si>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</si>
  <si>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</si>
  <si>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</si>
  <si>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</si>
  <si>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</si>
  <si>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</si>
  <si>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</si>
  <si>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</si>
  <si>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</si>
  <si>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</si>
  <si>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</si>
  <si>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</si>
  <si>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</si>
  <si>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</si>
  <si>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</si>
  <si>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</si>
  <si>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</si>
  <si>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</si>
  <si>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</si>
  <si>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</si>
  <si>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</si>
  <si>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</si>
  <si>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</si>
  <si>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</si>
  <si>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</si>
  <si>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</si>
  <si>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</si>
  <si>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</si>
  <si>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</si>
  <si>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</si>
  <si>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</si>
  <si>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</si>
  <si>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</si>
  <si>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</si>
  <si>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</si>
  <si>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</si>
  <si>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</si>
  <si>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</si>
  <si>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</si>
  <si>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</si>
  <si>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</si>
  <si>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</si>
  <si>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</si>
  <si>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</si>
  <si>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</si>
  <si>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</si>
  <si>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</si>
  <si>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</si>
  <si>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</si>
  <si>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</si>
  <si>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</si>
  <si>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</si>
  <si>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</si>
  <si>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</si>
  <si>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</si>
  <si>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</si>
  <si>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</si>
  <si>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</si>
  <si>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</si>
  <si>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</si>
  <si>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</si>
  <si>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</si>
  <si>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</si>
  <si>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</si>
  <si>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</si>
  <si>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</si>
  <si>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</si>
  <si>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</si>
  <si>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</si>
  <si>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</si>
  <si>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</si>
  <si>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</si>
  <si>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</si>
  <si>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</si>
  <si>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</si>
  <si>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</si>
  <si>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</si>
  <si>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</si>
  <si>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</si>
  <si>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</si>
  <si>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</si>
  <si>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</si>
  <si>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</si>
  <si>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</si>
  <si>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</si>
  <si>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</si>
  <si>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</si>
  <si>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</si>
  <si>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</si>
  <si>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</si>
  <si>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</si>
  <si>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</si>
  <si>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</si>
  <si>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</si>
  <si>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</si>
  <si>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</si>
  <si>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</si>
  <si>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</si>
  <si>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</si>
  <si>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</si>
  <si>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</si>
  <si>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</si>
  <si>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</si>
  <si>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</si>
  <si>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</si>
  <si>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</si>
  <si>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</si>
  <si>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</si>
  <si>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</si>
  <si>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</si>
  <si>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</si>
  <si>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</si>
  <si>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</si>
  <si>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</si>
  <si>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</si>
  <si>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</si>
  <si>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</si>
  <si>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</si>
  <si>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</si>
  <si>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</si>
  <si>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</si>
  <si>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</si>
  <si>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</si>
  <si>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</si>
  <si>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</si>
  <si>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</si>
  <si>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</si>
  <si>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</si>
  <si>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</si>
  <si>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</si>
  <si>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</si>
  <si>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</si>
  <si>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</si>
  <si>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</si>
  <si>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</si>
  <si>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</si>
  <si>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</si>
  <si>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</si>
  <si>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</si>
  <si>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</si>
  <si>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</si>
  <si>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</si>
  <si>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</si>
  <si>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</si>
  <si>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</si>
  <si>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</si>
  <si>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</si>
  <si>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</si>
  <si>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</si>
  <si>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</si>
  <si>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</si>
  <si>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</si>
  <si>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</si>
  <si>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</si>
  <si>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</si>
  <si>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</si>
  <si>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</si>
  <si>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</si>
  <si>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</si>
  <si>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</si>
  <si>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</si>
  <si>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</si>
  <si>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</si>
  <si>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</si>
  <si>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</si>
  <si>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</si>
  <si>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</si>
  <si>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</si>
  <si>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</si>
  <si>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</si>
  <si>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</si>
  <si>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</si>
  <si>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</si>
  <si>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</si>
  <si>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</si>
  <si>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</si>
  <si>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</si>
  <si>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</si>
  <si>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</si>
  <si>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</si>
  <si>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</si>
  <si>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</si>
  <si>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</si>
  <si>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</si>
  <si>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</si>
  <si>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</si>
  <si>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</si>
  <si>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</si>
  <si>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</si>
  <si>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</si>
  <si>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</si>
  <si>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</si>
  <si>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</si>
  <si>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</si>
  <si>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</si>
  <si>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</si>
  <si>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</si>
  <si>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</si>
  <si>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</si>
  <si>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</si>
  <si>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</si>
  <si>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</si>
  <si>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</si>
  <si>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</si>
  <si>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</si>
  <si>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</si>
  <si>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</si>
  <si>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</si>
  <si>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</si>
  <si>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</si>
  <si>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</si>
  <si>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</si>
  <si>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</si>
  <si>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</si>
  <si>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</si>
  <si>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</si>
  <si>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</si>
  <si>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</si>
  <si>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</si>
  <si>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</si>
  <si>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</si>
  <si>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</si>
  <si>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</si>
  <si>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</si>
  <si>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</si>
  <si>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</si>
  <si>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</si>
  <si>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</si>
  <si>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</si>
  <si>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</si>
  <si>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</si>
  <si>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</si>
  <si>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</si>
  <si>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</si>
  <si>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</si>
  <si>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</si>
  <si>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</si>
  <si>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</si>
  <si>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</si>
  <si>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</si>
  <si>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</si>
  <si>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</si>
  <si>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</si>
  <si>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</si>
  <si>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</si>
  <si>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</si>
  <si>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</si>
  <si>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</si>
  <si>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</si>
  <si>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</si>
  <si>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</si>
  <si>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</si>
  <si>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</si>
  <si>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</si>
  <si>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</si>
  <si>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</si>
  <si>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</si>
  <si>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</si>
  <si>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</si>
  <si>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</si>
  <si>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</si>
  <si>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</si>
  <si>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</si>
  <si>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</si>
  <si>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</si>
  <si>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</si>
  <si>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</si>
  <si>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</si>
  <si>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</si>
  <si>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</si>
  <si>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</si>
  <si>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</si>
  <si>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</si>
  <si>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</si>
  <si>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</si>
  <si>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</si>
  <si>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</si>
  <si>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</si>
  <si>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</si>
  <si>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</si>
  <si>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</si>
  <si>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</si>
  <si>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</si>
  <si>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</si>
  <si>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</si>
  <si>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</si>
  <si>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</si>
  <si>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</si>
  <si>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</si>
  <si>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</si>
  <si>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</si>
  <si>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</si>
  <si>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</si>
  <si>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</si>
  <si>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</si>
  <si>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</si>
  <si>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</si>
  <si>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</si>
  <si>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</si>
  <si>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</si>
  <si>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</si>
  <si>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</si>
  <si>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</si>
  <si>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</si>
  <si>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</si>
  <si>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</si>
  <si>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</si>
  <si>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</si>
  <si>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</si>
  <si>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</si>
  <si>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</si>
  <si>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</si>
  <si>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</si>
  <si>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</si>
  <si>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</si>
  <si>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</si>
  <si>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</si>
  <si>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</si>
  <si>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</si>
  <si>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</si>
  <si>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</si>
  <si>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</si>
  <si>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</si>
  <si>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</si>
  <si>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</si>
  <si>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</si>
  <si>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</si>
  <si>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</si>
  <si>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</si>
  <si>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</si>
  <si>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</si>
  <si>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</si>
  <si>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</si>
  <si>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</si>
  <si>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</si>
  <si>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</si>
  <si>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</si>
  <si>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</si>
  <si>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</si>
  <si>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</si>
  <si>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</si>
  <si>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</si>
  <si>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</si>
  <si>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</si>
  <si>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</si>
  <si>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</si>
  <si>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</si>
  <si>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</si>
  <si>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</si>
  <si>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</si>
  <si>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</si>
  <si>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</si>
  <si>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</si>
  <si>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</si>
  <si>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</si>
  <si>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</si>
  <si>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</si>
  <si>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</si>
  <si>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</si>
  <si>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</si>
  <si>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</si>
  <si>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</si>
  <si>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</si>
  <si>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</si>
  <si>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</si>
  <si>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</si>
  <si>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</si>
  <si>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</si>
  <si>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</si>
  <si>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</si>
  <si>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</si>
  <si>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</si>
  <si>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</si>
  <si>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</si>
  <si>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</si>
  <si>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</si>
  <si>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</si>
  <si>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</si>
  <si>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</si>
  <si>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</si>
  <si>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</si>
  <si>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</si>
  <si>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</si>
  <si>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</si>
  <si>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</si>
  <si>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</si>
  <si>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</si>
  <si>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</si>
  <si>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</si>
  <si>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</si>
  <si>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</si>
  <si>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</si>
  <si>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</si>
  <si>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</si>
  <si>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</si>
  <si>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</si>
  <si>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</si>
  <si>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</si>
  <si>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</si>
  <si>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</si>
  <si>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</si>
  <si>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</si>
  <si>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</si>
  <si>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</si>
  <si>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</si>
  <si>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</si>
  <si>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</si>
  <si>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</si>
  <si>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</si>
  <si>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</si>
  <si>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</si>
  <si>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</si>
  <si>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</si>
  <si>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</si>
  <si>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</si>
  <si>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</si>
  <si>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</si>
  <si>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</si>
  <si>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</si>
  <si>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</si>
  <si>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</si>
  <si>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</si>
  <si>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</si>
  <si>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</si>
  <si>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</si>
  <si>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</si>
  <si>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</si>
  <si>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</si>
  <si>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</si>
  <si>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</si>
  <si>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</si>
  <si>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</si>
  <si>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</si>
  <si>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</si>
  <si>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</si>
  <si>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</si>
  <si>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</si>
  <si>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</si>
  <si>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</si>
  <si>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</si>
  <si>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</si>
  <si>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</si>
  <si>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</si>
  <si>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</si>
  <si>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</si>
  <si>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</si>
  <si>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</si>
  <si>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</si>
  <si>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</si>
  <si>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</si>
  <si>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</si>
  <si>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</si>
  <si>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</si>
  <si>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</si>
  <si>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</si>
  <si>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</si>
  <si>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</si>
  <si>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</si>
  <si>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</si>
  <si>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</si>
  <si>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</si>
  <si>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</si>
  <si>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</si>
  <si>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</si>
  <si>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</si>
  <si>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</si>
  <si>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</si>
  <si>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</si>
  <si>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</si>
  <si>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</si>
  <si>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</si>
  <si>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</si>
  <si>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</si>
  <si>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</si>
  <si>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</si>
  <si>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</si>
  <si>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</si>
  <si>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</si>
  <si>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</si>
  <si>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</si>
  <si>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</si>
  <si>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</si>
  <si>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</si>
  <si>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</si>
  <si>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</si>
  <si>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</si>
  <si>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</si>
  <si>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</si>
  <si>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</si>
  <si>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</si>
  <si>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</si>
  <si>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</si>
  <si>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</si>
  <si>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</si>
  <si>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</si>
  <si>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</si>
  <si>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</si>
  <si>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</si>
  <si>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</si>
  <si>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</si>
  <si>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</si>
  <si>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</si>
  <si>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</si>
  <si>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</si>
  <si>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</si>
  <si>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</si>
  <si>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</si>
  <si>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</si>
  <si>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</si>
  <si>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</si>
  <si>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</si>
  <si>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</si>
  <si>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</si>
  <si>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</si>
  <si>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</si>
  <si>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</si>
  <si>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</si>
  <si>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</si>
  <si>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</si>
  <si>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</si>
  <si>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</si>
  <si>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</si>
  <si>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</si>
  <si>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</si>
  <si>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</si>
  <si>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</si>
  <si>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</si>
  <si>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</si>
  <si>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</si>
  <si>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</si>
  <si>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</si>
  <si>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</si>
  <si>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</si>
  <si>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</si>
  <si>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</si>
  <si>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</si>
  <si>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</si>
  <si>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</si>
  <si>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</si>
  <si>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</si>
  <si>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</si>
  <si>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</si>
  <si>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</si>
  <si>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</si>
  <si>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</si>
  <si>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</si>
  <si>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</si>
  <si>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</si>
  <si>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</si>
  <si>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</si>
  <si>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</si>
  <si>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</si>
  <si>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</si>
  <si>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</si>
  <si>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</si>
  <si>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</si>
  <si>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</si>
  <si>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</si>
  <si>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</si>
  <si>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</si>
  <si>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</si>
  <si>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</si>
  <si>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</si>
  <si>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</si>
  <si>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</si>
  <si>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</si>
  <si>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</si>
  <si>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</si>
  <si>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</si>
  <si>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</si>
  <si>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</si>
  <si>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</si>
  <si>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</si>
  <si>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</si>
  <si>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</si>
  <si>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</si>
  <si>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</si>
  <si>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</si>
  <si>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</si>
  <si>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</si>
  <si>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</si>
  <si>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</si>
  <si>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</si>
  <si>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</si>
  <si>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</si>
  <si>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</si>
  <si>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</si>
  <si>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</si>
  <si>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</si>
  <si>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</si>
  <si>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</si>
  <si>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</si>
  <si>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</si>
  <si>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</si>
  <si>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</si>
  <si>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</si>
  <si>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</si>
  <si>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</si>
  <si>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</si>
  <si>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</si>
  <si>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</si>
  <si>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</si>
  <si>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</si>
  <si>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</si>
  <si>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</si>
  <si>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</si>
  <si>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</si>
  <si>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</si>
  <si>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</si>
  <si>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</si>
  <si>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</si>
  <si>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</si>
  <si>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</si>
  <si>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</si>
  <si>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</si>
  <si>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</si>
  <si>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</si>
  <si>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</si>
  <si>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</si>
  <si>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</si>
  <si>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</si>
  <si>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</si>
  <si>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</si>
  <si>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</si>
  <si>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</si>
  <si>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</si>
  <si>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</si>
  <si>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</si>
  <si>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</si>
  <si>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</si>
  <si>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</si>
  <si>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</si>
  <si>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</si>
  <si>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</si>
  <si>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</si>
  <si>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</si>
  <si>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</si>
  <si>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</si>
  <si>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</si>
  <si>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</si>
  <si>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</si>
  <si>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</si>
  <si>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</si>
  <si>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</si>
  <si>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</si>
  <si>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</si>
  <si>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</si>
  <si>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</si>
  <si>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</si>
  <si>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</si>
  <si>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</si>
  <si>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</si>
  <si>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</si>
  <si>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</si>
  <si>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</si>
  <si>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</si>
  <si>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</si>
  <si>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</si>
  <si>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</si>
  <si>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</si>
  <si>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</si>
  <si>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</si>
  <si>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</si>
  <si>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</si>
  <si>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</si>
  <si>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</si>
  <si>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</si>
  <si>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</si>
  <si>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</si>
  <si>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</si>
  <si>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</si>
  <si>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</si>
  <si>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</si>
  <si>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</si>
  <si>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</si>
  <si>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</si>
  <si>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</si>
  <si>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</si>
  <si>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</si>
  <si>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</si>
  <si>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</si>
  <si>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</si>
  <si>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</si>
  <si>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</si>
  <si>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</si>
  <si>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</si>
  <si>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</si>
  <si>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</si>
  <si>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</si>
  <si>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</si>
  <si>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</si>
  <si>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</si>
  <si>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</si>
  <si>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</si>
  <si>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</si>
  <si>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</si>
  <si>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</si>
  <si>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</si>
  <si>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</si>
  <si>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</si>
  <si>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</si>
  <si>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</si>
  <si>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</si>
  <si>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</si>
  <si>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</si>
  <si>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</si>
  <si>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</si>
  <si>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</si>
  <si>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</si>
  <si>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</si>
  <si>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</si>
  <si>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</si>
  <si>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</si>
  <si>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</si>
  <si>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</si>
  <si>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</si>
  <si>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</si>
  <si>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</si>
  <si>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</si>
  <si>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</si>
  <si>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</si>
  <si>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</si>
  <si>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</si>
  <si>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</si>
  <si>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</si>
  <si>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</si>
  <si>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</si>
  <si>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</si>
  <si>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</si>
  <si>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</si>
  <si>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</si>
  <si>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</si>
  <si>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</si>
  <si>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</si>
  <si>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</si>
  <si>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</si>
  <si>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</si>
  <si>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</si>
  <si>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</si>
  <si>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</si>
  <si>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</si>
  <si>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</si>
  <si>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</si>
  <si>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</si>
  <si>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</si>
  <si>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</si>
  <si>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</si>
  <si>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</si>
  <si>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</si>
  <si>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</si>
  <si>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</si>
  <si>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</si>
  <si>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</si>
  <si>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</si>
  <si>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</si>
  <si>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</si>
  <si>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</si>
  <si>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</si>
  <si>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</si>
  <si>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</si>
  <si>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</si>
  <si>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</si>
  <si>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</si>
  <si>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</si>
  <si>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</si>
  <si>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</si>
  <si>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</si>
  <si>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</si>
  <si>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</si>
  <si>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</si>
  <si>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</si>
  <si>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</si>
  <si>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</si>
  <si>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</si>
  <si>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</si>
  <si>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</si>
  <si>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</si>
  <si>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</si>
  <si>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</si>
  <si>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</si>
  <si>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</si>
  <si>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</si>
  <si>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</si>
  <si>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</si>
  <si>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</si>
  <si>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</si>
  <si>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</si>
  <si>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</si>
  <si>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</si>
  <si>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</si>
  <si>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</si>
  <si>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</si>
  <si>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</si>
  <si>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</si>
  <si>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</si>
  <si>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</si>
  <si>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</si>
  <si>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</si>
  <si>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</si>
  <si>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</si>
  <si>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</si>
  <si>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</si>
  <si>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</si>
  <si>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</si>
  <si>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</si>
  <si>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</si>
  <si>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</si>
  <si>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</si>
  <si>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</si>
  <si>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</si>
  <si>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</si>
  <si>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</si>
  <si>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</si>
  <si>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</si>
  <si>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</si>
  <si>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</si>
  <si>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</si>
  <si>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</si>
  <si>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</si>
  <si>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</si>
  <si>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</si>
  <si>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</si>
  <si>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</si>
  <si>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</si>
  <si>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</si>
  <si>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</si>
  <si>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</si>
  <si>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</si>
  <si>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</si>
  <si>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</si>
  <si>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</si>
  <si>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</si>
  <si>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</si>
  <si>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</si>
  <si>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</si>
  <si>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</si>
  <si>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</si>
  <si>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</si>
  <si>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</si>
  <si>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</si>
  <si>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</si>
  <si>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</si>
  <si>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</si>
  <si>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</si>
  <si>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</si>
  <si>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</si>
  <si>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</si>
  <si>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</si>
  <si>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</si>
  <si>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</si>
  <si>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</si>
  <si>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</si>
  <si>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</si>
  <si>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</si>
  <si>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</si>
  <si>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</si>
  <si>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</si>
  <si>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</si>
  <si>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</si>
  <si>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</si>
  <si>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</si>
  <si>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</si>
  <si>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</si>
  <si>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</si>
  <si>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</si>
  <si>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</si>
  <si>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</si>
  <si>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</si>
  <si>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</si>
  <si>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</si>
  <si>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</si>
  <si>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</si>
  <si>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</si>
  <si>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</si>
  <si>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</si>
  <si>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</si>
  <si>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</si>
  <si>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</si>
  <si>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</si>
  <si>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</si>
  <si>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</si>
  <si>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</si>
  <si>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</si>
  <si>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</si>
  <si>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</si>
  <si>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</si>
  <si>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</si>
  <si>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</si>
  <si>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</si>
  <si>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</si>
  <si>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</si>
  <si>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</si>
  <si>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</si>
  <si>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</si>
  <si>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</si>
  <si>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</si>
  <si>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</si>
  <si>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</si>
  <si>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</si>
  <si>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</si>
  <si>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</si>
  <si>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</si>
  <si>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</si>
  <si>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</si>
  <si>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</si>
  <si>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</si>
  <si>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</si>
  <si>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</si>
  <si>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</si>
  <si>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</si>
  <si>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</si>
  <si>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</si>
  <si>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</si>
  <si>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</si>
  <si>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</si>
  <si>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</si>
  <si>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</si>
  <si>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</si>
  <si>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</si>
  <si>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</si>
  <si>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</si>
  <si>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</si>
  <si>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</si>
  <si>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</si>
  <si>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</si>
  <si>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</si>
  <si>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</si>
  <si>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</si>
  <si>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</si>
  <si>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</si>
  <si>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</si>
  <si>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</si>
  <si>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</si>
  <si>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</si>
  <si>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</si>
  <si>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</si>
  <si>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</si>
  <si>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</si>
  <si>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</si>
  <si>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</si>
  <si>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</si>
  <si>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</si>
  <si>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</si>
  <si>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</si>
  <si>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</si>
  <si>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</si>
  <si>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</si>
  <si>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</si>
  <si>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</si>
  <si>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</si>
  <si>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</si>
  <si>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</si>
  <si>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</si>
  <si>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</si>
  <si>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</si>
  <si>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</si>
  <si>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</si>
  <si>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</si>
  <si>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</si>
  <si>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</si>
  <si>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</si>
  <si>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</si>
  <si>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</si>
  <si>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</si>
  <si>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</si>
  <si>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</si>
  <si>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</si>
  <si>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</si>
  <si>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</si>
  <si>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</si>
  <si>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</si>
  <si>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</si>
  <si>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</si>
  <si>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</si>
  <si>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</si>
  <si>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</si>
  <si>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</si>
  <si>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</si>
  <si>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</si>
  <si>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</si>
  <si>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</si>
  <si>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</si>
  <si>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</si>
  <si>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</si>
  <si>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</si>
  <si>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</si>
  <si>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</si>
  <si>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</si>
  <si>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</si>
  <si>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</si>
  <si>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</si>
  <si>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</si>
  <si>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</si>
  <si>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</si>
  <si>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</si>
  <si>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</si>
  <si>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</si>
  <si>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</si>
  <si>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</si>
  <si>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</si>
  <si>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</si>
  <si>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</si>
  <si>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</si>
  <si>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</si>
  <si>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</si>
  <si>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</si>
  <si>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</si>
  <si>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</si>
  <si>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</si>
  <si>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</si>
  <si>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</si>
  <si>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</si>
  <si>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</si>
  <si>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</si>
  <si>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</si>
  <si>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</si>
  <si>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</si>
  <si>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</si>
  <si>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</si>
  <si>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</si>
  <si>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</si>
  <si>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</si>
  <si>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</si>
  <si>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</si>
  <si>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</si>
  <si>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</si>
  <si>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</si>
  <si>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</si>
  <si>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</si>
  <si>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</si>
  <si>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</si>
  <si>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</si>
  <si>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</si>
  <si>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</si>
  <si>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</si>
  <si>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</si>
  <si>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</si>
  <si>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</si>
  <si>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</si>
  <si>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</si>
  <si>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</si>
  <si>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</si>
  <si>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</si>
  <si>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</si>
  <si>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</si>
  <si>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</si>
  <si>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</si>
  <si>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</si>
  <si>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</si>
  <si>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</si>
  <si>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</si>
  <si>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</si>
  <si>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</si>
  <si>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</si>
  <si>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</si>
  <si>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</si>
  <si>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</si>
  <si>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</si>
  <si>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</si>
  <si>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</si>
  <si>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</si>
  <si>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</si>
  <si>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</si>
  <si>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</si>
  <si>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</si>
  <si>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</si>
  <si>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</si>
  <si>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</si>
  <si>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</si>
  <si>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</si>
  <si>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</si>
  <si>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</si>
  <si>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</si>
  <si>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</si>
  <si>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</si>
  <si>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</si>
  <si>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</si>
  <si>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</si>
  <si>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</si>
  <si>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</si>
  <si>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</si>
  <si>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</si>
  <si>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</si>
  <si>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</si>
  <si>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</si>
  <si>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</si>
  <si>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</si>
  <si>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</si>
  <si>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</si>
  <si>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</si>
  <si>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</si>
  <si>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</si>
  <si>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</si>
  <si>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</si>
  <si>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</si>
  <si>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</si>
  <si>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</si>
  <si>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</si>
  <si>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</si>
  <si>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</si>
  <si>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</si>
  <si>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</si>
  <si>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</si>
  <si>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</si>
  <si>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</si>
  <si>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</si>
  <si>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</si>
  <si>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</si>
  <si>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</si>
  <si>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</si>
  <si>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</si>
  <si>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</si>
  <si>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</si>
  <si>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</si>
  <si>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</si>
  <si>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</si>
  <si>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</si>
  <si>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</si>
  <si>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</si>
  <si>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</si>
  <si>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</si>
  <si>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</si>
  <si>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</si>
  <si>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</si>
  <si>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</si>
  <si>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</si>
  <si>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</si>
  <si>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</si>
  <si>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</si>
  <si>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</si>
  <si>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</si>
  <si>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</si>
  <si>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</si>
  <si>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</si>
  <si>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</si>
  <si>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</si>
  <si>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</si>
  <si>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</si>
  <si>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</si>
  <si>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</si>
  <si>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</si>
  <si>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</si>
  <si>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</si>
  <si>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</si>
  <si>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</si>
  <si>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</si>
  <si>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</si>
  <si>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</si>
  <si>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</si>
  <si>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</si>
  <si>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</si>
  <si>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</si>
  <si>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</si>
  <si>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</si>
  <si>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</si>
  <si>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</si>
  <si>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</si>
  <si>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</si>
  <si>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</si>
  <si>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</si>
  <si>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</si>
  <si>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</si>
  <si>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</si>
  <si>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</si>
  <si>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</si>
  <si>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</si>
  <si>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</si>
  <si>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</si>
  <si>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</si>
  <si>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</si>
  <si>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</si>
  <si>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</si>
  <si>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</si>
  <si>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</si>
  <si>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</si>
  <si>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</si>
  <si>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</si>
  <si>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</si>
  <si>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</si>
  <si>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</si>
  <si>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</si>
  <si>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</si>
  <si>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</si>
  <si>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</si>
  <si>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</si>
  <si>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</si>
  <si>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</si>
  <si>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</si>
  <si>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</si>
  <si>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</si>
  <si>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</si>
  <si>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</si>
  <si>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</si>
  <si>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</si>
  <si>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</si>
  <si>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</si>
  <si>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</si>
  <si>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</si>
  <si>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</si>
  <si>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</si>
  <si>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</si>
  <si>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</si>
  <si>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</si>
  <si>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</si>
  <si>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</si>
  <si>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</si>
  <si>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</si>
  <si>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</si>
  <si>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</si>
  <si>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</si>
  <si>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</si>
  <si>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</si>
  <si>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</si>
  <si>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</si>
  <si>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</si>
  <si>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</si>
  <si>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</si>
  <si>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</si>
  <si>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</si>
  <si>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</si>
  <si>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</si>
  <si>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</si>
  <si>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</si>
  <si>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</si>
  <si>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</si>
  <si>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</si>
  <si>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</si>
  <si>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</si>
  <si>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</si>
  <si>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</si>
  <si>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</si>
  <si>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</si>
  <si>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</si>
  <si>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</si>
  <si>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</si>
  <si>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</si>
  <si>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</si>
  <si>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</si>
  <si>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</si>
  <si>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</si>
  <si>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</si>
  <si>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</si>
  <si>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</si>
  <si>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</si>
  <si>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</si>
  <si>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</si>
  <si>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</si>
  <si>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</si>
  <si>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</si>
  <si>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</si>
  <si>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</si>
  <si>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</si>
  <si>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</si>
  <si>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</si>
  <si>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</si>
  <si>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</si>
  <si>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</si>
  <si>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</si>
  <si>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</si>
  <si>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</si>
  <si>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</si>
  <si>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</si>
  <si>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</si>
  <si>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</si>
  <si>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</si>
  <si>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</si>
  <si>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</si>
  <si>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</si>
  <si>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</si>
  <si>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</si>
  <si>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</si>
  <si>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</si>
  <si>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</si>
  <si>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</si>
  <si>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</si>
  <si>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</si>
  <si>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</si>
  <si>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</si>
  <si>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</si>
  <si>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</si>
  <si>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</si>
  <si>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</si>
  <si>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</si>
  <si>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</si>
  <si>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</si>
  <si>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</si>
  <si>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</si>
  <si>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</si>
  <si>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</si>
  <si>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</si>
  <si>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</si>
  <si>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</si>
  <si>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</si>
  <si>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</si>
  <si>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</si>
  <si>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</si>
  <si>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</si>
  <si>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</si>
  <si>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</si>
  <si>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</si>
  <si>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</si>
  <si>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</si>
  <si>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</si>
  <si>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</si>
  <si>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</si>
  <si>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</si>
  <si>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</si>
  <si>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</si>
  <si>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</si>
  <si>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</si>
  <si>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</si>
  <si>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</si>
  <si>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</si>
  <si>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</si>
  <si>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</si>
  <si>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</si>
  <si>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</si>
  <si>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</si>
  <si>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</si>
  <si>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</si>
  <si>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</si>
  <si>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</si>
  <si>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</si>
  <si>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</si>
  <si>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</si>
  <si>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</si>
  <si>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</si>
  <si>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</si>
  <si>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</si>
  <si>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</si>
  <si>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</si>
  <si>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</si>
  <si>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</si>
  <si>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</si>
  <si>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</si>
  <si>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</si>
  <si>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</si>
  <si>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</si>
  <si>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</si>
  <si>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</si>
  <si>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</si>
  <si>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</si>
  <si>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</si>
  <si>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</si>
  <si>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</si>
  <si>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</si>
  <si>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</si>
  <si>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</si>
  <si>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</si>
  <si>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</si>
  <si>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</si>
  <si>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</si>
  <si>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</si>
  <si>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</si>
  <si>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</si>
  <si>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</si>
  <si>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</si>
  <si>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</si>
  <si>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</si>
  <si>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</si>
  <si>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</si>
  <si>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</si>
  <si>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</si>
  <si>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</si>
  <si>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</si>
  <si>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</si>
  <si>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</si>
  <si>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</si>
  <si>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</si>
  <si>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</si>
  <si>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</si>
  <si>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</si>
  <si>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</si>
  <si>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</si>
  <si>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</si>
  <si>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</si>
  <si>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</si>
  <si>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</si>
  <si>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</si>
  <si>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</si>
  <si>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</si>
  <si>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</si>
  <si>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</si>
  <si>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</si>
  <si>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</si>
  <si>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</si>
  <si>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</si>
  <si>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</si>
  <si>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</si>
  <si>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</si>
  <si>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</si>
  <si>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</si>
  <si>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</si>
  <si>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</si>
  <si>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</si>
  <si>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</si>
  <si>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</si>
  <si>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</si>
  <si>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</si>
  <si>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</si>
  <si>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</si>
  <si>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</si>
  <si>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</si>
  <si>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</si>
  <si>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</si>
  <si>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</si>
  <si>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</si>
  <si>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</si>
  <si>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</si>
  <si>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</si>
  <si>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</si>
  <si>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</si>
  <si>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</si>
  <si>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</si>
  <si>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</si>
  <si>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</si>
  <si>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</si>
  <si>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</si>
  <si>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</si>
  <si>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</si>
  <si>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</si>
  <si>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</si>
  <si>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</si>
  <si>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</si>
  <si>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</si>
  <si>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</si>
  <si>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</si>
  <si>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</si>
  <si>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</si>
  <si>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</si>
  <si>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</si>
  <si>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</si>
  <si>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</si>
  <si>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</si>
  <si>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</si>
  <si>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</si>
  <si>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</si>
  <si>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</si>
  <si>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</si>
  <si>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</si>
  <si>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</si>
  <si>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</si>
  <si>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</si>
  <si>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</si>
  <si>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</si>
  <si>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</si>
  <si>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</si>
  <si>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</si>
  <si>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</si>
  <si>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</si>
  <si>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</si>
  <si>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</si>
  <si>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</si>
  <si>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</si>
  <si>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</si>
  <si>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</si>
  <si>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</si>
  <si>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</si>
  <si>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</si>
  <si>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</si>
  <si>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</si>
  <si>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</si>
  <si>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</si>
  <si>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</si>
  <si>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</si>
  <si>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</si>
  <si>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</si>
  <si>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</si>
  <si>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</si>
  <si>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</si>
  <si>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</si>
  <si>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</si>
  <si>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</si>
  <si>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</si>
  <si>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</si>
  <si>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</si>
  <si>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</si>
  <si>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</si>
  <si>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</si>
  <si>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</si>
  <si>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</si>
  <si>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</si>
  <si>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</si>
  <si>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</si>
  <si>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</si>
  <si>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</si>
  <si>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</si>
  <si>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</si>
  <si>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</si>
  <si>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</si>
  <si>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</si>
  <si>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</si>
  <si>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</si>
  <si>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</si>
  <si>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</si>
  <si>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</si>
  <si>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</si>
  <si>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</si>
  <si>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</si>
  <si>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</si>
  <si>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</si>
  <si>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</si>
  <si>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</si>
  <si>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</si>
  <si>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</si>
  <si>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</si>
  <si>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</si>
  <si>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</si>
  <si>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</si>
  <si>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</si>
  <si>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</si>
  <si>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</si>
  <si>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</si>
  <si>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</si>
  <si>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</si>
  <si>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</si>
  <si>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</si>
  <si>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</si>
  <si>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</si>
  <si>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</si>
  <si>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</si>
  <si>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</si>
  <si>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</si>
  <si>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</si>
  <si>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</si>
  <si>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</si>
  <si>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</si>
  <si>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</si>
  <si>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</si>
  <si>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</si>
  <si>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</si>
  <si>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</si>
  <si>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</si>
  <si>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</si>
  <si>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</si>
  <si>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</si>
  <si>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</si>
  <si>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</si>
  <si>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</si>
  <si>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</si>
  <si>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</si>
  <si>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</si>
  <si>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</si>
  <si>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</si>
  <si>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</si>
  <si>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</si>
  <si>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</si>
  <si>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</si>
  <si>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</si>
  <si>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</si>
  <si>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</si>
  <si>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</si>
  <si>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</si>
  <si>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</si>
  <si>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</si>
  <si>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</si>
  <si>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</si>
  <si>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</si>
  <si>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</si>
  <si>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</si>
  <si>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</si>
  <si>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</si>
  <si>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</si>
  <si>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</si>
  <si>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</si>
  <si>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</si>
  <si>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</si>
  <si>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</si>
  <si>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</si>
  <si>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</si>
  <si>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</si>
  <si>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</si>
  <si>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</si>
  <si>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</si>
  <si>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</si>
  <si>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</si>
  <si>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</si>
  <si>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</si>
  <si>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</si>
  <si>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</si>
  <si>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</si>
  <si>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</si>
  <si>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</si>
  <si>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</si>
  <si>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</si>
  <si>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</si>
  <si>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</si>
  <si>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</si>
  <si>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</si>
  <si>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</si>
  <si>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</si>
  <si>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</si>
  <si>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</si>
  <si>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</si>
  <si>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</si>
  <si>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</si>
  <si>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</si>
  <si>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</si>
  <si>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</si>
  <si>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</si>
  <si>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</si>
  <si>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</si>
  <si>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</si>
  <si>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</si>
  <si>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</si>
  <si>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</si>
  <si>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</si>
  <si>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</si>
  <si>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</si>
  <si>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</si>
  <si>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</si>
  <si>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</si>
  <si>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</si>
  <si>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</si>
  <si>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</si>
  <si>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</si>
  <si>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</si>
  <si>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</si>
  <si>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</si>
  <si>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</si>
  <si>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</si>
  <si>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</si>
  <si>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</si>
  <si>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</si>
  <si>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</si>
  <si>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</si>
  <si>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</si>
  <si>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</si>
  <si>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</si>
  <si>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</si>
  <si>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</si>
  <si>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</si>
  <si>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</si>
  <si>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</si>
  <si>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</si>
  <si>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</si>
  <si>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</si>
  <si>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</si>
  <si>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</si>
  <si>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</si>
  <si>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</si>
  <si>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</si>
  <si>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</si>
  <si>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</si>
  <si>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</si>
  <si>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</si>
  <si>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</si>
  <si>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</si>
  <si>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</si>
  <si>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</si>
  <si>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</si>
  <si>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</si>
  <si>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</si>
  <si>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</si>
  <si>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</si>
  <si>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</si>
  <si>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</si>
  <si>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</si>
  <si>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</si>
  <si>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</si>
  <si>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</si>
  <si>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</si>
  <si>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</si>
  <si>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</si>
  <si>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</si>
  <si>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</si>
  <si>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</si>
  <si>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</si>
  <si>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</si>
  <si>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</si>
  <si>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</si>
  <si>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</si>
  <si>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</si>
  <si>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</si>
  <si>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</si>
  <si>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</si>
  <si>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</si>
  <si>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</si>
  <si>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</si>
  <si>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</si>
  <si>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</si>
  <si>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</si>
  <si>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</si>
  <si>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</si>
  <si>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</si>
  <si>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</si>
  <si>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</si>
  <si>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</si>
  <si>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</si>
  <si>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</si>
  <si>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</si>
  <si>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</si>
  <si>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</si>
  <si>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</si>
  <si>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</si>
  <si>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</si>
  <si>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</si>
  <si>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</si>
  <si>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</si>
  <si>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</si>
  <si>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</si>
  <si>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</si>
  <si>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</si>
  <si>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</si>
  <si>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</si>
  <si>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</si>
  <si>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</si>
  <si>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</si>
  <si>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</si>
  <si>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</si>
  <si>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</si>
  <si>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</si>
  <si>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</si>
  <si>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</si>
  <si>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</si>
  <si>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</si>
  <si>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</si>
  <si>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</si>
  <si>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</si>
  <si>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</si>
  <si>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</si>
  <si>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</si>
  <si>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</si>
  <si>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</si>
  <si>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</si>
  <si>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</si>
  <si>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</si>
  <si>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</si>
  <si>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</si>
  <si>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</si>
  <si>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</si>
  <si>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</si>
  <si>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</si>
  <si>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</si>
  <si>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</si>
  <si>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</si>
  <si>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</si>
  <si>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</si>
  <si>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</si>
  <si>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</si>
  <si>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</si>
  <si>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</si>
  <si>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</si>
  <si>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</si>
  <si>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</si>
  <si>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</si>
  <si>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</si>
  <si>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</si>
  <si>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</si>
  <si>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</si>
  <si>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</si>
  <si>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</si>
  <si>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</si>
  <si>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</si>
  <si>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</si>
  <si>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</si>
  <si>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</si>
  <si>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</si>
  <si>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</si>
  <si>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</si>
  <si>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</si>
  <si>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</si>
  <si>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</si>
  <si>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</si>
  <si>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</si>
  <si>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</si>
  <si>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</si>
  <si>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</si>
  <si>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</si>
  <si>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</si>
  <si>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</si>
  <si>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</si>
  <si>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</si>
  <si>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</si>
  <si>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</si>
  <si>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</si>
  <si>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</si>
  <si>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</si>
  <si>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</si>
  <si>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</si>
  <si>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</si>
  <si>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</si>
  <si>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</si>
  <si>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</si>
  <si>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</si>
  <si>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</si>
  <si>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</si>
  <si>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</si>
  <si>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</si>
  <si>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</si>
  <si>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</si>
  <si>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</si>
  <si>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</si>
  <si>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</si>
  <si>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</si>
  <si>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</si>
  <si>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</si>
  <si>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</si>
  <si>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</si>
  <si>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</si>
  <si>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</si>
  <si>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</si>
  <si>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</si>
  <si>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</si>
  <si>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</si>
  <si>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</si>
  <si>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</si>
  <si>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</si>
  <si>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</si>
  <si>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</si>
  <si>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</si>
  <si>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</si>
  <si>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</si>
  <si>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</si>
  <si>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</si>
  <si>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</si>
  <si>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</si>
  <si>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</si>
  <si>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</si>
  <si>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</si>
  <si>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</si>
  <si>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</si>
  <si>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</si>
  <si>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</si>
  <si>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</si>
  <si>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</si>
  <si>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</si>
  <si>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</si>
  <si>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</si>
  <si>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</si>
  <si>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</si>
  <si>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</si>
  <si>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</si>
  <si>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</si>
  <si>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</si>
  <si>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</si>
  <si>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</si>
  <si>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</si>
  <si>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</si>
  <si>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</si>
  <si>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</si>
  <si>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</si>
  <si>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</si>
  <si>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</si>
  <si>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</si>
  <si>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</si>
  <si>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</si>
  <si>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</si>
  <si>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</si>
  <si>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</si>
  <si>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</si>
  <si>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</si>
  <si>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</si>
  <si>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</si>
  <si>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</si>
  <si>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</si>
  <si>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</si>
  <si>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</si>
  <si>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</si>
  <si>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</si>
  <si>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</si>
  <si>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</si>
  <si>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</si>
  <si>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</si>
  <si>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</si>
  <si>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</si>
  <si>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</si>
  <si>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</si>
  <si>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</si>
  <si>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</si>
  <si>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</si>
  <si>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</si>
  <si>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</si>
  <si>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</si>
  <si>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</si>
  <si>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</si>
  <si>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</si>
  <si>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</si>
  <si>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</si>
  <si>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</si>
  <si>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</si>
  <si>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</si>
  <si>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</si>
  <si>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</si>
  <si>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</si>
  <si>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</si>
  <si>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</si>
  <si>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</si>
  <si>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</si>
  <si>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</si>
  <si>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</si>
  <si>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</si>
  <si>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</si>
  <si>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</si>
  <si>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</si>
  <si>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</si>
  <si>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</si>
  <si>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</si>
  <si>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</si>
  <si>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</si>
  <si>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</si>
  <si>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</si>
  <si>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</si>
  <si>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</si>
  <si>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</si>
  <si>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</si>
  <si>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</si>
  <si>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</si>
  <si>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</si>
  <si>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</si>
  <si>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</si>
  <si>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</si>
  <si>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</si>
  <si>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</si>
  <si>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</si>
  <si>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</si>
  <si>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</si>
  <si>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</si>
  <si>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</si>
  <si>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</si>
  <si>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</si>
  <si>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</si>
  <si>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</si>
  <si>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</si>
  <si>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</si>
  <si>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</si>
  <si>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</si>
  <si>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</si>
  <si>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</si>
  <si>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</si>
  <si>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</si>
  <si>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</si>
  <si>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</si>
  <si>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</si>
  <si>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</si>
  <si>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</si>
  <si>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</si>
  <si>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</si>
  <si>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</si>
  <si>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</si>
  <si>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</si>
  <si>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</si>
  <si>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</si>
  <si>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</si>
  <si>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</si>
  <si>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</si>
  <si>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</si>
  <si>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</si>
  <si>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</si>
  <si>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</si>
  <si>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</si>
  <si>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</si>
  <si>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</si>
  <si>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</si>
  <si>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</si>
  <si>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</si>
  <si>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</si>
  <si>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</si>
  <si>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</si>
  <si>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</si>
  <si>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</si>
  <si>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</si>
  <si>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</si>
  <si>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</si>
  <si>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</si>
  <si>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</si>
  <si>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</si>
  <si>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</si>
  <si>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</si>
  <si>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</si>
  <si>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</si>
  <si>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</si>
  <si>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</si>
  <si>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</si>
  <si>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</si>
  <si>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</si>
  <si>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</si>
  <si>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</si>
  <si>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</si>
  <si>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</si>
  <si>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</si>
  <si>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</si>
  <si>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</si>
  <si>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</si>
  <si>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</si>
  <si>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</si>
  <si>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</si>
  <si>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</si>
  <si>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</si>
  <si>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</si>
  <si>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</si>
  <si>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</si>
  <si>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</si>
  <si>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</si>
  <si>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</si>
  <si>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</si>
  <si>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</si>
  <si>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</si>
  <si>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</si>
  <si>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</si>
  <si>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</si>
  <si>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</si>
  <si>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</si>
  <si>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</si>
  <si>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</si>
  <si>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</si>
  <si>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</si>
  <si>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</si>
  <si>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</si>
  <si>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</si>
  <si>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</si>
  <si>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</si>
  <si>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</si>
  <si>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</si>
  <si>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</si>
  <si>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</si>
  <si>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</si>
  <si>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</si>
  <si>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</si>
  <si>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</si>
  <si>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</si>
  <si>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</si>
  <si>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</si>
  <si>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</si>
  <si>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</si>
  <si>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</si>
  <si>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</si>
  <si>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</si>
  <si>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</si>
  <si>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</si>
  <si>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</si>
  <si>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</si>
  <si>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</si>
  <si>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</si>
  <si>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</si>
  <si>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</si>
  <si>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</si>
  <si>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</si>
  <si>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</si>
  <si>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</si>
  <si>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</si>
  <si>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</si>
  <si>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</si>
  <si>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</si>
  <si>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</si>
  <si>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</si>
  <si>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</si>
  <si>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</si>
  <si>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</si>
  <si>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</si>
  <si>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</si>
  <si>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</si>
  <si>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</si>
  <si>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</si>
  <si>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</si>
  <si>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</si>
  <si>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</si>
  <si>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</si>
  <si>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</si>
  <si>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</si>
  <si>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</si>
  <si>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</si>
  <si>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</si>
  <si>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</si>
  <si>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</si>
  <si>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</si>
  <si>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</si>
  <si>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</si>
  <si>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</si>
  <si>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</si>
  <si>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</si>
  <si>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</si>
  <si>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</si>
  <si>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</si>
  <si>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</si>
  <si>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</si>
  <si>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</si>
  <si>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</si>
  <si>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</si>
  <si>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</si>
  <si>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</si>
  <si>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</si>
  <si>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</si>
  <si>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</si>
  <si>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</si>
  <si>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</si>
  <si>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</si>
  <si>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</si>
  <si>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</si>
  <si>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</si>
  <si>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</si>
  <si>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</si>
  <si>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</si>
  <si>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</si>
  <si>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</si>
  <si>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</si>
  <si>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</si>
  <si>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</si>
  <si>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</si>
  <si>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</si>
  <si>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</si>
  <si>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</si>
  <si>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</si>
  <si>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</si>
  <si>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</si>
  <si>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</si>
  <si>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</si>
  <si>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</si>
  <si>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</si>
  <si>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</si>
  <si>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</si>
  <si>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</si>
  <si>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</si>
  <si>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</si>
  <si>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</si>
  <si>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</si>
  <si>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</si>
  <si>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</si>
  <si>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</si>
  <si>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</si>
  <si>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</si>
  <si>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</si>
  <si>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</si>
  <si>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</si>
  <si>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</si>
  <si>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</si>
  <si>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</si>
  <si>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</si>
  <si>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</si>
  <si>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</si>
  <si>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</si>
  <si>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</si>
  <si>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</si>
  <si>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</si>
  <si>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</si>
  <si>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</si>
  <si>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</si>
  <si>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</si>
  <si>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</si>
  <si>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</si>
  <si>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</si>
  <si>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</si>
  <si>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</si>
  <si>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</si>
  <si>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</si>
  <si>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</si>
  <si>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</si>
  <si>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</si>
  <si>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</si>
  <si>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</si>
  <si>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</si>
  <si>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</si>
  <si>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</si>
  <si>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</si>
  <si>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</si>
  <si>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</si>
  <si>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</si>
  <si>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</si>
  <si>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</si>
  <si>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</si>
  <si>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</si>
  <si>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</si>
  <si>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</si>
  <si>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</si>
  <si>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</si>
  <si>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</si>
  <si>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</si>
  <si>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</si>
  <si>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</si>
  <si>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</si>
  <si>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</si>
  <si>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</si>
  <si>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</si>
  <si>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</si>
  <si>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</si>
  <si>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</si>
  <si>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</si>
  <si>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</si>
  <si>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</si>
  <si>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</si>
  <si>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</si>
  <si>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</si>
  <si>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</si>
  <si>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</si>
  <si>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</si>
  <si>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</si>
  <si>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</si>
  <si>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</si>
  <si>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</si>
  <si>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</si>
  <si>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</si>
  <si>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</si>
  <si>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</si>
  <si>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</si>
  <si>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</si>
  <si>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</si>
  <si>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</si>
  <si>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</si>
  <si>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</si>
  <si>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</si>
  <si>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</si>
  <si>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</si>
  <si>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</si>
  <si>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</si>
  <si>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</si>
  <si>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</si>
  <si>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</si>
  <si>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</si>
  <si>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</si>
  <si>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</si>
  <si>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</si>
  <si>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</si>
  <si>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</si>
  <si>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</si>
  <si>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</si>
  <si>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</si>
  <si>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</si>
  <si>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</si>
  <si>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</si>
  <si>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</si>
  <si>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</si>
  <si>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</si>
  <si>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</si>
  <si>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</si>
  <si>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</si>
  <si>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</si>
  <si>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</si>
  <si>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</si>
  <si>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</si>
  <si>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</si>
  <si>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</si>
  <si>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</si>
  <si>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</si>
  <si>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</si>
  <si>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</si>
  <si>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</si>
  <si>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</si>
  <si>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</si>
  <si>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</si>
  <si>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</si>
  <si>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</si>
  <si>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</si>
  <si>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</si>
  <si>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</si>
  <si>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</si>
  <si>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</si>
  <si>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</si>
  <si>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</si>
  <si>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</si>
  <si>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</si>
  <si>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</si>
  <si>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</si>
  <si>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</si>
  <si>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</si>
  <si>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</si>
  <si>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</si>
  <si>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</si>
  <si>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</si>
  <si>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</si>
  <si>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</si>
  <si>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</si>
  <si>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</si>
  <si>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</si>
  <si>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</si>
  <si>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</si>
  <si>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</si>
  <si>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</si>
  <si>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</si>
  <si>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</si>
  <si>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</si>
  <si>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</si>
  <si>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</si>
  <si>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</si>
  <si>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</si>
  <si>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</si>
  <si>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</si>
  <si>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</si>
  <si>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</si>
  <si>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</si>
  <si>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</si>
  <si>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</si>
  <si>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</si>
  <si>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</si>
  <si>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</si>
  <si>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</si>
  <si>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</si>
  <si>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</si>
  <si>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</si>
  <si>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</si>
  <si>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</si>
  <si>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</si>
  <si>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</si>
  <si>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</si>
  <si>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</si>
  <si>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</si>
  <si>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</si>
  <si>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</si>
  <si>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</si>
  <si>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</si>
  <si>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</si>
  <si>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</si>
  <si>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</si>
  <si>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</si>
  <si>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</si>
  <si>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</si>
  <si>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</si>
  <si>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</si>
  <si>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</si>
  <si>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</si>
  <si>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</si>
  <si>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</si>
  <si>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</si>
  <si>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</si>
  <si>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</si>
  <si>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</si>
  <si>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</si>
  <si>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</si>
  <si>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</si>
  <si>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</si>
  <si>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</si>
  <si>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</si>
  <si>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</si>
  <si>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</si>
  <si>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</si>
  <si>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</si>
  <si>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</si>
  <si>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</si>
  <si>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</si>
  <si>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</si>
  <si>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</si>
  <si>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</si>
  <si>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</si>
  <si>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</si>
  <si>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</si>
  <si>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</si>
  <si>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</si>
  <si>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</si>
  <si>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</si>
  <si>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</si>
  <si>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</si>
  <si>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</si>
  <si>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</si>
  <si>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</si>
  <si>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</si>
  <si>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</si>
  <si>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</si>
  <si>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</si>
  <si>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</si>
  <si>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</si>
  <si>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</si>
  <si>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</si>
  <si>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</si>
  <si>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</si>
  <si>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</si>
  <si>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</si>
  <si>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</si>
  <si>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</si>
  <si>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</si>
  <si>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</si>
  <si>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</si>
  <si>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</si>
  <si>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</si>
  <si>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</si>
  <si>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</si>
  <si>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</si>
  <si>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</si>
  <si>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</si>
  <si>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</si>
  <si>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</si>
  <si>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</si>
  <si>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</si>
  <si>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</si>
  <si>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</si>
  <si>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</si>
  <si>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</si>
  <si>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</si>
  <si>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</si>
  <si>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</si>
  <si>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</si>
  <si>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</si>
  <si>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</si>
  <si>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</si>
  <si>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</si>
  <si>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</si>
  <si>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</si>
  <si>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</si>
  <si>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</si>
  <si>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</si>
  <si>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</si>
  <si>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</si>
  <si>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</si>
  <si>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</si>
  <si>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</si>
  <si>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</si>
  <si>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</si>
  <si>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</si>
  <si>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</si>
  <si>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</si>
  <si>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</si>
  <si>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</si>
  <si>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</si>
  <si>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</si>
  <si>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</si>
  <si>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</si>
  <si>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</si>
  <si>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</si>
  <si>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</si>
  <si>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</si>
  <si>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</si>
  <si>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</si>
  <si>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</si>
  <si>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</si>
  <si>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</si>
  <si>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</si>
  <si>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</si>
  <si>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</si>
  <si>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</si>
  <si>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</si>
  <si>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</si>
  <si>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</si>
  <si>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</si>
  <si>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</si>
  <si>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</si>
  <si>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</si>
  <si>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</si>
  <si>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</si>
  <si>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</si>
  <si>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</si>
  <si>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</si>
  <si>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</si>
  <si>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</si>
  <si>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</si>
  <si>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</si>
  <si>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</si>
  <si>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</si>
  <si>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</si>
  <si>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</si>
  <si>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</si>
  <si>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</si>
  <si>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</si>
  <si>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</si>
  <si>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</si>
  <si>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</si>
  <si>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</si>
  <si>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</si>
  <si>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</si>
  <si>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</si>
  <si>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</si>
  <si>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</si>
  <si>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</si>
  <si>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</si>
  <si>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</si>
  <si>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</si>
  <si>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</si>
  <si>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</si>
  <si>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</si>
  <si>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</si>
  <si>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</si>
  <si>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</si>
  <si>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</si>
  <si>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</si>
  <si>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</si>
  <si>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</si>
  <si>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</si>
  <si>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</si>
  <si>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</si>
  <si>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</si>
  <si>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</si>
  <si>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</si>
  <si>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</si>
  <si>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</si>
  <si>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</si>
  <si>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</si>
  <si>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</si>
  <si>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</si>
  <si>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</si>
  <si>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</si>
  <si>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</si>
  <si>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</si>
  <si>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</si>
  <si>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</si>
  <si>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</si>
  <si>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</si>
  <si>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</si>
  <si>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</si>
  <si>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</si>
  <si>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</si>
  <si>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</si>
  <si>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</si>
  <si>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</si>
  <si>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</si>
  <si>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</si>
  <si>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</si>
  <si>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</si>
  <si>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</si>
  <si>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</si>
  <si>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</si>
  <si>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</si>
  <si>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</si>
  <si>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</si>
  <si>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</si>
  <si>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</si>
  <si>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</si>
  <si>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</si>
  <si>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</si>
  <si>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</si>
  <si>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</si>
  <si>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</si>
  <si>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</si>
  <si>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</si>
  <si>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</si>
  <si>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</si>
  <si>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</si>
  <si>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</si>
  <si>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</si>
  <si>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</si>
  <si>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</si>
  <si>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</si>
  <si>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</si>
  <si>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</si>
  <si>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</si>
  <si>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</si>
  <si>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</si>
  <si>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</si>
  <si>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</si>
  <si>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</si>
  <si>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</si>
  <si>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</si>
  <si>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</si>
  <si>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</si>
  <si>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</si>
  <si>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</si>
  <si>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</si>
  <si>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</si>
  <si>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</si>
  <si>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</si>
  <si>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</si>
  <si>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</si>
  <si>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</si>
  <si>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</si>
  <si>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</si>
  <si>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</si>
  <si>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</si>
  <si>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</si>
  <si>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</si>
  <si>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</si>
  <si>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</si>
  <si>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</si>
  <si>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</si>
  <si>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</si>
  <si>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</si>
  <si>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</si>
  <si>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</si>
  <si>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</si>
  <si>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</si>
  <si>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</si>
  <si>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</si>
  <si>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</si>
  <si>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</si>
  <si>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</si>
  <si>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</si>
  <si>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</si>
  <si>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</si>
  <si>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</si>
  <si>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</si>
  <si>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</si>
  <si>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</si>
  <si>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</si>
  <si>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</si>
  <si>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</si>
  <si>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</si>
  <si>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</si>
  <si>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</si>
  <si>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</si>
  <si>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</si>
  <si>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</si>
  <si>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</si>
  <si>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</si>
  <si>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</si>
  <si>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</si>
  <si>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</si>
  <si>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</si>
  <si>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</si>
  <si>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</si>
  <si>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</si>
  <si>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</si>
  <si>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</si>
  <si>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</si>
  <si>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</si>
  <si>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</si>
  <si>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</si>
  <si>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</si>
  <si>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</si>
  <si>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</si>
  <si>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</si>
  <si>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</si>
  <si>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</si>
  <si>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</si>
  <si>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</si>
  <si>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</si>
  <si>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</si>
  <si>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</si>
  <si>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</si>
  <si>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</si>
  <si>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</si>
  <si>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</si>
  <si>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</si>
  <si>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</si>
  <si>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</si>
  <si>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</si>
  <si>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</si>
  <si>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</si>
  <si>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</si>
  <si>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</si>
  <si>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</si>
  <si>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</si>
  <si>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</si>
  <si>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</si>
  <si>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</si>
  <si>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</si>
  <si>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</si>
  <si>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</si>
  <si>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</si>
  <si>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</si>
  <si>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</si>
  <si>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</si>
  <si>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</si>
  <si>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</si>
  <si>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</si>
  <si>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</si>
  <si>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</si>
  <si>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</si>
  <si>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</si>
  <si>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</si>
  <si>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</si>
  <si>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</si>
  <si>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</si>
  <si>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</si>
  <si>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</si>
  <si>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</si>
  <si>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</si>
  <si>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</si>
  <si>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</si>
  <si>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</si>
  <si>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</si>
  <si>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</si>
  <si>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</si>
  <si>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</si>
  <si>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</si>
  <si>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</si>
  <si>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</si>
  <si>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</si>
  <si>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</si>
  <si>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</si>
  <si>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</si>
  <si>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</si>
  <si>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</si>
  <si>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</si>
  <si>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</si>
  <si>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</si>
  <si>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</si>
  <si>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</si>
  <si>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</si>
  <si>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</si>
  <si>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</si>
  <si>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</si>
  <si>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</si>
  <si>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</si>
  <si>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</si>
  <si>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</si>
  <si>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</si>
  <si>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</si>
  <si>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</si>
  <si>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</si>
  <si>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</si>
  <si>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</si>
  <si>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</si>
  <si>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</si>
  <si>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</si>
  <si>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</si>
  <si>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</si>
  <si>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</si>
  <si>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</si>
  <si>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</si>
  <si>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</si>
  <si>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</si>
  <si>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</si>
  <si>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</si>
  <si>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</si>
  <si>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</si>
  <si>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</si>
  <si>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</si>
  <si>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</si>
  <si>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</si>
  <si>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</si>
  <si>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</si>
  <si>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</si>
  <si>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</si>
  <si>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</si>
  <si>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</si>
  <si>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</si>
  <si>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</si>
  <si>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</si>
  <si>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</si>
  <si>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</si>
  <si>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</si>
  <si>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</si>
  <si>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</si>
  <si>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</si>
  <si>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</si>
  <si>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</si>
  <si>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</si>
  <si>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</si>
  <si>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</si>
  <si>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</si>
  <si>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</si>
  <si>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</si>
  <si>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</si>
  <si>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</si>
  <si>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</si>
  <si>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</si>
  <si>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</si>
  <si>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</si>
  <si>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</si>
  <si>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</si>
  <si>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</si>
  <si>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</si>
  <si>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</si>
  <si>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</si>
  <si>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</si>
  <si>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</si>
  <si>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</si>
  <si>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</si>
  <si>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</si>
  <si>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</si>
  <si>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</si>
  <si>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</si>
  <si>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</si>
  <si>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</si>
  <si>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</si>
  <si>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</si>
  <si>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</si>
  <si>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</si>
  <si>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</si>
  <si>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</si>
  <si>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</si>
  <si>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</si>
  <si>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</si>
  <si>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</si>
  <si>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</si>
  <si>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</si>
  <si>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</si>
  <si>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</si>
  <si>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</si>
  <si>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</si>
  <si>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</si>
  <si>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</si>
  <si>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</si>
  <si>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</si>
  <si>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</si>
  <si>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</si>
  <si>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</si>
  <si>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</si>
  <si>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</si>
  <si>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</si>
  <si>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</si>
  <si>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</si>
  <si>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</si>
  <si>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</si>
  <si>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</si>
  <si>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</si>
  <si>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</si>
  <si>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</si>
  <si>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</si>
  <si>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</si>
  <si>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</si>
  <si>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</si>
  <si>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</si>
  <si>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</si>
  <si>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</si>
  <si>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</si>
  <si>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</si>
  <si>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</si>
  <si>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</si>
  <si>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</si>
  <si>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</si>
  <si>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</si>
  <si>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</si>
  <si>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</si>
  <si>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</si>
  <si>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</si>
  <si>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</si>
  <si>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</si>
  <si>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</si>
  <si>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</si>
  <si>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</si>
  <si>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</si>
  <si>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</si>
  <si>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</si>
  <si>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</si>
  <si>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</si>
  <si>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</si>
  <si>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</si>
  <si>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</si>
  <si>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</si>
  <si>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</si>
  <si>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</si>
  <si>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</si>
  <si>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</si>
  <si>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</si>
  <si>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</si>
  <si>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</si>
  <si>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</si>
  <si>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</si>
  <si>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</si>
  <si>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</si>
  <si>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</si>
  <si>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</si>
  <si>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</si>
  <si>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</si>
  <si>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</si>
  <si>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</si>
  <si>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</si>
  <si>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</si>
  <si>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</si>
  <si>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</si>
  <si>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</si>
  <si>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</si>
  <si>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</si>
  <si>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</si>
  <si>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</si>
  <si>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</si>
  <si>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</si>
  <si>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</si>
  <si>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</si>
  <si>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</si>
  <si>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</si>
  <si>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</si>
  <si>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</si>
  <si>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</si>
  <si>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</si>
  <si>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</si>
  <si>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</si>
  <si>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</si>
  <si>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</si>
  <si>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</si>
  <si>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</si>
  <si>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</si>
  <si>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</si>
  <si>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</si>
  <si>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</si>
  <si>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</si>
  <si>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</si>
  <si>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</si>
  <si>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</si>
  <si>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</si>
  <si>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</si>
  <si>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</si>
  <si>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</si>
  <si>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</si>
  <si>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</si>
  <si>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</si>
  <si>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</si>
  <si>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</si>
  <si>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</si>
  <si>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</si>
  <si>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</si>
  <si>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</si>
  <si>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</si>
  <si>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</si>
  <si>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</si>
  <si>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</si>
  <si>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</si>
  <si>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</si>
  <si>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</si>
  <si>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</si>
  <si>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</si>
  <si>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</si>
  <si>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</si>
  <si>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</si>
  <si>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</si>
  <si>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</si>
  <si>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</si>
  <si>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</si>
  <si>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</si>
  <si>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</si>
  <si>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</si>
  <si>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</si>
  <si>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</si>
  <si>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</si>
  <si>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</si>
  <si>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</si>
  <si>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</si>
  <si>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</si>
  <si>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</si>
  <si>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</si>
  <si>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</si>
  <si>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</si>
  <si>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</si>
  <si>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</si>
  <si>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</si>
  <si>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</si>
  <si>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</si>
  <si>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</si>
  <si>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</si>
  <si>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</si>
  <si>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</si>
  <si>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</si>
  <si>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</si>
  <si>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</si>
  <si>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</si>
  <si>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</si>
  <si>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</si>
  <si>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</si>
  <si>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</si>
  <si>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</si>
  <si>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</si>
  <si>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</si>
  <si>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</si>
  <si>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</si>
  <si>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</si>
  <si>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</si>
  <si>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</si>
  <si>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</si>
  <si>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</si>
  <si>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</si>
  <si>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</si>
  <si>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</si>
  <si>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</si>
  <si>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</si>
  <si>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</si>
  <si>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</si>
  <si>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</si>
  <si>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</si>
  <si>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</si>
  <si>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</si>
  <si>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</si>
  <si>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</si>
  <si>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</si>
  <si>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</si>
  <si>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</si>
  <si>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</si>
  <si>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</si>
  <si>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</si>
  <si>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</si>
  <si>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</si>
  <si>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</si>
  <si>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</si>
  <si>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</si>
  <si>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</si>
  <si>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</si>
  <si>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</si>
  <si>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</si>
  <si>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</si>
  <si>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</si>
  <si>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</si>
  <si>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</si>
  <si>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</si>
  <si>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</si>
  <si>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</si>
  <si>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</si>
  <si>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</si>
  <si>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</si>
  <si>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</si>
  <si>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</si>
  <si>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</si>
  <si>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</si>
  <si>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</si>
  <si>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</si>
  <si>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</si>
  <si>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</si>
  <si>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</si>
  <si>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</si>
  <si>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</si>
  <si>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</si>
  <si>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</si>
  <si>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</si>
  <si>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</si>
  <si>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</si>
  <si>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</si>
  <si>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</si>
  <si>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</si>
  <si>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</si>
  <si>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</si>
  <si>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</si>
  <si>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</si>
  <si>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</si>
  <si>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</si>
  <si>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</si>
  <si>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</si>
  <si>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</si>
  <si>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</si>
  <si>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</si>
  <si>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</si>
  <si>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</si>
  <si>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</si>
  <si>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</si>
  <si>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</si>
  <si>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</si>
  <si>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</si>
  <si>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</si>
  <si>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</si>
  <si>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</si>
  <si>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</si>
  <si>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</si>
  <si>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</si>
  <si>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</si>
  <si>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</si>
  <si>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</si>
  <si>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</si>
  <si>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</si>
  <si>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</si>
  <si>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</si>
  <si>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</si>
  <si>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</si>
  <si>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</si>
  <si>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</si>
  <si>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</si>
  <si>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</si>
  <si>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</si>
  <si>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</si>
  <si>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</si>
  <si>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</si>
  <si>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</si>
  <si>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</si>
  <si>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</si>
  <si>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</si>
  <si>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</si>
  <si>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</si>
  <si>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</si>
  <si>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</si>
  <si>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</si>
  <si>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</si>
  <si>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</si>
  <si>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</si>
  <si>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</si>
  <si>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</si>
  <si>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</si>
  <si>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</si>
  <si>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</si>
  <si>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</si>
  <si>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</si>
  <si>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</si>
  <si>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</si>
  <si>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</si>
  <si>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</si>
  <si>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</si>
  <si>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</si>
  <si>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</si>
  <si>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</si>
  <si>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</si>
  <si>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</si>
  <si>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</si>
  <si>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</si>
  <si>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</si>
  <si>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</si>
  <si>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</si>
  <si>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</si>
  <si>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</si>
  <si>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</si>
  <si>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</si>
  <si>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</si>
  <si>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</si>
  <si>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</si>
  <si>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</si>
  <si>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</si>
  <si>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</si>
  <si>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</si>
  <si>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</si>
  <si>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</si>
  <si>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</si>
  <si>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</si>
  <si>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</si>
  <si>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</si>
  <si>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</si>
  <si>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</si>
  <si>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</si>
  <si>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</si>
  <si>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</si>
  <si>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</si>
  <si>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</si>
  <si>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</si>
  <si>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</si>
  <si>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</si>
  <si>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</si>
  <si>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</si>
  <si>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</si>
  <si>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</si>
  <si>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</si>
  <si>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</si>
  <si>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</si>
  <si>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</si>
  <si>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</si>
  <si>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</si>
  <si>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</si>
  <si>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</si>
  <si>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</si>
  <si>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</si>
  <si>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</si>
  <si>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</si>
  <si>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</si>
  <si>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</si>
  <si>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</si>
  <si>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</si>
  <si>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</si>
  <si>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</si>
  <si>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</si>
  <si>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</si>
  <si>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</si>
  <si>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</si>
  <si>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</si>
  <si>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</si>
  <si>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</si>
  <si>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</si>
  <si>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</si>
  <si>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</si>
  <si>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</si>
  <si>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</si>
  <si>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</si>
  <si>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</si>
  <si>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</si>
  <si>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</si>
  <si>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</si>
  <si>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</si>
  <si>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</si>
  <si>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</si>
  <si>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</si>
  <si>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</si>
  <si>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</si>
  <si>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</si>
  <si>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</si>
  <si>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</si>
  <si>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</si>
  <si>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</si>
  <si>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</si>
  <si>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</si>
  <si>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</si>
  <si>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</si>
  <si>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</si>
  <si>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</si>
  <si>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</si>
  <si>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</si>
  <si>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</si>
  <si>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</si>
  <si>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</si>
  <si>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</si>
  <si>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</si>
  <si>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</si>
  <si>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</si>
  <si>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</si>
  <si>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</si>
  <si>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</si>
  <si>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</si>
  <si>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</si>
  <si>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</si>
  <si>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</si>
  <si>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</si>
  <si>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</si>
  <si>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</si>
  <si>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</si>
  <si>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</si>
  <si>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</si>
  <si>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</si>
  <si>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</si>
  <si>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</si>
  <si>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</si>
  <si>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</si>
  <si>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</si>
  <si>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</si>
  <si>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</si>
  <si>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</si>
  <si>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</si>
  <si>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</si>
  <si>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</si>
  <si>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</si>
  <si>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</si>
  <si>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</si>
  <si>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</si>
  <si>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</si>
  <si>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</si>
  <si>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</si>
  <si>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</si>
  <si>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</si>
  <si>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</si>
  <si>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</si>
  <si>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</si>
  <si>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</si>
  <si>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</si>
  <si>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</si>
  <si>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</si>
  <si>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</si>
  <si>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</si>
  <si>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</si>
  <si>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</si>
  <si>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</si>
  <si>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</si>
  <si>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</si>
  <si>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</si>
  <si>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</si>
  <si>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</si>
  <si>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</si>
  <si>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</si>
  <si>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</si>
  <si>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</si>
  <si>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</si>
  <si>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</si>
  <si>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</si>
  <si>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</si>
  <si>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</si>
  <si>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</si>
  <si>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</si>
  <si>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</si>
  <si>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</si>
  <si>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</si>
  <si>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</si>
  <si>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</si>
  <si>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</si>
  <si>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</si>
  <si>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</si>
  <si>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</si>
  <si>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</si>
  <si>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</si>
  <si>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</si>
  <si>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</si>
  <si>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</si>
  <si>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</si>
  <si>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</si>
  <si>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</si>
  <si>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</si>
  <si>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</si>
  <si>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</si>
  <si>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</si>
  <si>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</si>
  <si>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</si>
  <si>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</si>
  <si>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</si>
  <si>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</si>
  <si>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</si>
  <si>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</si>
  <si>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</si>
  <si>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</si>
  <si>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</si>
  <si>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</si>
  <si>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</si>
  <si>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</si>
  <si>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</si>
  <si>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</si>
  <si>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</si>
  <si>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</si>
  <si>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</si>
  <si>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</si>
  <si>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</si>
  <si>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</si>
  <si>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</si>
  <si>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</si>
  <si>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</si>
  <si>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</si>
  <si>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</si>
  <si>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</si>
  <si>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</si>
  <si>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</si>
  <si>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</si>
  <si>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</si>
  <si>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</si>
  <si>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</si>
  <si>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</si>
  <si>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</si>
  <si>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</si>
  <si>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</si>
  <si>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</si>
  <si>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</si>
  <si>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</si>
  <si>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</si>
  <si>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</si>
  <si>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</si>
  <si>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</si>
  <si>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</si>
  <si>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</si>
  <si>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</si>
  <si>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</si>
  <si>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</si>
  <si>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</si>
  <si>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</si>
  <si>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</si>
  <si>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</si>
  <si>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</si>
  <si>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</si>
  <si>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</si>
  <si>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</si>
  <si>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</si>
  <si>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</si>
  <si>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</si>
  <si>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</si>
  <si>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</si>
  <si>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</si>
  <si>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</si>
  <si>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</si>
  <si>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</si>
  <si>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</si>
  <si>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</si>
  <si>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</si>
  <si>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</si>
  <si>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</si>
  <si>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</si>
  <si>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</si>
  <si>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</si>
  <si>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</si>
  <si>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</si>
  <si>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</si>
  <si>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</si>
  <si>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</si>
  <si>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</si>
  <si>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</si>
  <si>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</si>
  <si>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</si>
  <si>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</si>
  <si>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</si>
  <si>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</si>
  <si>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</si>
  <si>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</si>
  <si>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</si>
  <si>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</si>
  <si>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</si>
  <si>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</si>
  <si>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</si>
  <si>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</si>
  <si>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</si>
  <si>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</si>
  <si>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</si>
  <si>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</si>
  <si>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</si>
  <si>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</si>
  <si>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</si>
  <si>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</si>
  <si>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</si>
  <si>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</si>
  <si>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</si>
  <si>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</si>
  <si>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</si>
  <si>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</si>
  <si>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</si>
  <si>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</si>
  <si>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</si>
  <si>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</si>
  <si>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</si>
  <si>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</si>
  <si>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</si>
  <si>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</si>
  <si>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</si>
  <si>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</si>
  <si>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</si>
  <si>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</si>
  <si>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</si>
  <si>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</si>
  <si>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</si>
  <si>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</si>
  <si>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</si>
  <si>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</si>
  <si>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</si>
  <si>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</si>
  <si>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</si>
  <si>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</si>
  <si>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</si>
  <si>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</si>
  <si>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</si>
  <si>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</si>
  <si>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</si>
  <si>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</si>
  <si>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</si>
  <si>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</si>
  <si>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</si>
  <si>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</si>
  <si>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</si>
  <si>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</si>
  <si>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</si>
  <si>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</si>
  <si>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</si>
  <si>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</si>
  <si>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</si>
  <si>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</si>
  <si>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</si>
  <si>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</si>
  <si>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</si>
  <si>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</si>
  <si>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</si>
  <si>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</si>
  <si>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</si>
  <si>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</si>
  <si>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</si>
  <si>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</si>
  <si>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</si>
  <si>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</si>
  <si>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</si>
  <si>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</si>
  <si>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</si>
  <si>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</si>
  <si>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</si>
  <si>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</si>
  <si>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</si>
  <si>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</si>
  <si>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</si>
  <si>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</si>
  <si>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</si>
  <si>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</si>
  <si>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</si>
  <si>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</si>
  <si>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</si>
  <si>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</si>
  <si>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</si>
  <si>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</si>
  <si>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</si>
  <si>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</si>
  <si>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</si>
  <si>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</si>
  <si>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</si>
  <si>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</si>
  <si>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</si>
  <si>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</si>
  <si>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</si>
  <si>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</si>
  <si>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</si>
  <si>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</si>
  <si>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</si>
  <si>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</si>
  <si>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</si>
  <si>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</si>
  <si>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</si>
  <si>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</si>
  <si>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</si>
  <si>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</si>
  <si>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</si>
  <si>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</si>
  <si>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</si>
  <si>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</si>
  <si>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</si>
  <si>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</si>
  <si>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</si>
  <si>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</si>
  <si>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</si>
  <si>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</si>
  <si>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</si>
  <si>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</si>
  <si>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</si>
  <si>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</si>
  <si>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</si>
  <si>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</si>
  <si>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</si>
  <si>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</si>
  <si>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</si>
  <si>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</si>
  <si>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</si>
  <si>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</si>
  <si>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</si>
  <si>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</si>
  <si>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</si>
  <si>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</si>
  <si>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</si>
  <si>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</si>
  <si>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</si>
  <si>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</si>
  <si>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</si>
  <si>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</si>
  <si>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</si>
  <si>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</si>
  <si>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</si>
  <si>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</si>
  <si>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</si>
  <si>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</si>
  <si>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</si>
  <si>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</si>
  <si>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</si>
  <si>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</si>
  <si>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</si>
  <si>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</si>
  <si>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</si>
  <si>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</si>
  <si>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</si>
  <si>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</si>
  <si>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</si>
  <si>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</si>
  <si>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</si>
  <si>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</si>
  <si>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</si>
  <si>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</si>
  <si>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</si>
  <si>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</si>
  <si>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</si>
  <si>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</si>
  <si>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</si>
  <si>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</si>
  <si>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</si>
  <si>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</si>
  <si>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</si>
  <si>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</si>
  <si>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</si>
  <si>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</si>
  <si>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</si>
  <si>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</si>
  <si>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</si>
  <si>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</si>
  <si>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</si>
  <si>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</si>
  <si>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</si>
  <si>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</si>
  <si>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</si>
  <si>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</si>
  <si>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</si>
  <si>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</si>
  <si>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</si>
  <si>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</si>
  <si>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</si>
  <si>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</si>
  <si>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</si>
  <si>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</si>
  <si>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</si>
  <si>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</si>
  <si>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</si>
  <si>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</si>
  <si>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</si>
  <si>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</si>
  <si>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</si>
  <si>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</si>
  <si>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</si>
  <si>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</si>
  <si>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</si>
  <si>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</si>
  <si>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</si>
  <si>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</si>
  <si>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</si>
  <si>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</si>
  <si>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</si>
  <si>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</si>
  <si>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</si>
  <si>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</si>
  <si>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</si>
  <si>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</si>
  <si>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</si>
  <si>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</si>
  <si>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</si>
  <si>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</si>
  <si>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</si>
  <si>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</si>
  <si>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</si>
  <si>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</si>
  <si>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</si>
  <si>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</si>
  <si>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</si>
  <si>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</si>
  <si>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</si>
  <si>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</si>
  <si>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</si>
  <si>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</si>
  <si>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</si>
  <si>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</si>
  <si>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</si>
  <si>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</si>
  <si>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</si>
  <si>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</si>
  <si>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</si>
  <si>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</si>
  <si>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</si>
  <si>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</si>
  <si>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</si>
  <si>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</si>
  <si>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</si>
  <si>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</si>
  <si>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</si>
  <si>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</si>
  <si>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</si>
  <si>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</si>
  <si>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</si>
  <si>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</si>
  <si>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</si>
  <si>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</si>
  <si>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</si>
  <si>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</si>
  <si>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</si>
  <si>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</si>
  <si>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</si>
  <si>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</si>
  <si>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</si>
  <si>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</si>
  <si>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</si>
  <si>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</si>
  <si>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</si>
  <si>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</si>
  <si>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</si>
  <si>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</si>
  <si>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</si>
  <si>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</si>
  <si>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</si>
  <si>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</si>
  <si>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</si>
  <si>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</si>
  <si>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</si>
  <si>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</si>
  <si>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</si>
  <si>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</si>
  <si>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</si>
  <si>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</si>
  <si>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</si>
  <si>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</si>
  <si>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</si>
  <si>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</si>
  <si>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</si>
  <si>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</si>
  <si>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</si>
  <si>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</si>
  <si>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</si>
  <si>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</si>
  <si>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</si>
  <si>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</si>
  <si>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</si>
  <si>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</si>
  <si>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</si>
  <si>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</si>
  <si>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</si>
  <si>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</si>
  <si>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</si>
  <si>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</si>
  <si>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</si>
  <si>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</si>
  <si>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</si>
  <si>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</si>
  <si>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</si>
  <si>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</si>
  <si>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</si>
  <si>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</si>
  <si>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</si>
  <si>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</si>
  <si>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</si>
  <si>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</si>
  <si>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</si>
  <si>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</si>
  <si>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</si>
  <si>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</si>
  <si>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</si>
  <si>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</si>
  <si>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</si>
  <si>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</si>
  <si>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</si>
  <si>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</si>
  <si>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</si>
  <si>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</si>
  <si>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</si>
  <si>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</si>
  <si>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</si>
  <si>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</si>
  <si>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</si>
  <si>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</si>
  <si>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</si>
  <si>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</si>
  <si>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</si>
  <si>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</si>
  <si>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</si>
  <si>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</si>
  <si>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</si>
  <si>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</si>
  <si>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</si>
  <si>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</si>
  <si>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</si>
  <si>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</si>
  <si>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</si>
  <si>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</si>
  <si>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</si>
  <si>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</si>
  <si>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</si>
  <si>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</si>
  <si>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</si>
  <si>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</si>
  <si>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</si>
  <si>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</si>
  <si>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</si>
  <si>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</si>
  <si>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</si>
  <si>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</si>
  <si>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</si>
  <si>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</si>
  <si>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</si>
  <si>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</si>
  <si>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</si>
  <si>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</si>
  <si>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</si>
  <si>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</si>
  <si>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</si>
  <si>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</si>
  <si>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</si>
  <si>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</si>
  <si>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</si>
  <si>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</si>
  <si>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</si>
  <si>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</si>
  <si>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</si>
  <si>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</si>
  <si>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</si>
  <si>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</si>
  <si>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</si>
  <si>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</si>
  <si>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</si>
  <si>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</si>
  <si>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</si>
  <si>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</si>
  <si>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</si>
  <si>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</si>
  <si>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</si>
  <si>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</si>
  <si>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</si>
  <si>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</si>
  <si>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</si>
  <si>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</si>
  <si>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</si>
  <si>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</si>
  <si>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</si>
  <si>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</si>
  <si>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</si>
  <si>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</si>
  <si>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</si>
  <si>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</si>
  <si>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</si>
  <si>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</si>
  <si>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</si>
  <si>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</si>
  <si>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</si>
  <si>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</si>
  <si>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</si>
  <si>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</si>
  <si>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</si>
  <si>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</si>
  <si>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</si>
  <si>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</si>
  <si>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</si>
  <si>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</si>
  <si>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</si>
  <si>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</si>
  <si>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</si>
  <si>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</si>
  <si>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</si>
  <si>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</si>
  <si>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</si>
  <si>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</si>
  <si>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</si>
  <si>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</si>
  <si>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</si>
  <si>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</si>
  <si>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</si>
  <si>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</si>
  <si>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</si>
  <si>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</si>
  <si>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</si>
  <si>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</si>
  <si>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</si>
  <si>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</si>
  <si>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</si>
  <si>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</si>
  <si>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</si>
  <si>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</si>
  <si>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</si>
  <si>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</si>
  <si>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</si>
  <si>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</si>
  <si>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</si>
  <si>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</si>
  <si>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</si>
  <si>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</si>
  <si>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</si>
  <si>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</si>
  <si>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</si>
  <si>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</si>
  <si>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</si>
  <si>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</si>
  <si>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</si>
  <si>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</si>
  <si>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</si>
  <si>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</si>
  <si>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</si>
  <si>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</si>
  <si>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</si>
  <si>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</si>
  <si>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</si>
  <si>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</si>
  <si>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</si>
  <si>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</si>
  <si>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</si>
  <si>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</si>
  <si>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</si>
  <si>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</si>
  <si>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</si>
  <si>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</si>
  <si>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</si>
  <si>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</si>
  <si>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</si>
  <si>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</si>
  <si>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</si>
  <si>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</si>
  <si>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</si>
  <si>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</si>
  <si>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</si>
  <si>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</si>
  <si>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</si>
  <si>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</si>
  <si>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</si>
  <si>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</si>
  <si>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</si>
  <si>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</si>
  <si>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</si>
  <si>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</si>
  <si>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</si>
  <si>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</si>
  <si>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</si>
  <si>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</si>
  <si>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</si>
  <si>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</si>
  <si>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</si>
  <si>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</si>
  <si>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</si>
  <si>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</si>
  <si>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</si>
  <si>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</si>
  <si>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</si>
  <si>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</si>
  <si>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</si>
  <si>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</si>
  <si>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</si>
  <si>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</si>
  <si>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</si>
  <si>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</si>
  <si>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</si>
  <si>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</si>
  <si>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</si>
  <si>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</si>
  <si>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</si>
  <si>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</si>
  <si>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</si>
  <si>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</si>
  <si>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</si>
  <si>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</si>
  <si>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</si>
  <si>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</si>
  <si>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</si>
  <si>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</si>
  <si>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</si>
  <si>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</si>
  <si>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</si>
  <si>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</si>
  <si>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</si>
  <si>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</si>
  <si>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</si>
  <si>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</si>
  <si>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</si>
  <si>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</si>
  <si>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</si>
  <si>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</si>
  <si>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</si>
  <si>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</si>
  <si>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</si>
  <si>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</si>
  <si>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</si>
  <si>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</si>
  <si>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</si>
  <si>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</si>
  <si>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</si>
  <si>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</si>
  <si>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</si>
  <si>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</si>
  <si>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</si>
  <si>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</si>
  <si>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</si>
  <si>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</si>
  <si>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</si>
  <si>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</si>
  <si>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</si>
  <si>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</si>
  <si>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</si>
  <si>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</si>
  <si>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</si>
  <si>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</si>
  <si>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</si>
  <si>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</si>
  <si>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</si>
  <si>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</si>
  <si>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</si>
  <si>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</si>
  <si>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</si>
  <si>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</si>
  <si>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</si>
  <si>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</si>
  <si>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</si>
  <si>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</si>
  <si>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</si>
  <si>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</si>
  <si>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</si>
  <si>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</si>
  <si>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</si>
  <si>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</si>
  <si>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</si>
  <si>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</si>
  <si>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</si>
  <si>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</si>
  <si>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</si>
  <si>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</si>
  <si>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</si>
  <si>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</si>
  <si>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</si>
  <si>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</si>
  <si>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</si>
  <si>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</si>
  <si>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</si>
  <si>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</si>
  <si>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</si>
  <si>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</si>
  <si>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</si>
  <si>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</si>
  <si>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</si>
  <si>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</si>
  <si>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</si>
  <si>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</si>
  <si>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</si>
  <si>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</si>
  <si>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</si>
  <si>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</si>
  <si>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</si>
  <si>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</si>
  <si>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</si>
  <si>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</si>
  <si>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</si>
  <si>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</si>
  <si>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</si>
  <si>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</si>
  <si>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</si>
  <si>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</si>
  <si>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</si>
  <si>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</si>
  <si>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</si>
  <si>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</si>
  <si>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</si>
  <si>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</si>
  <si>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</si>
  <si>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</si>
  <si>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</si>
  <si>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</si>
  <si>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</si>
  <si>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</si>
  <si>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</si>
  <si>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</si>
  <si>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</si>
  <si>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</si>
  <si>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</si>
  <si>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</si>
  <si>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</si>
  <si>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</si>
  <si>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</si>
  <si>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</si>
  <si>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</si>
  <si>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</si>
  <si>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</si>
  <si>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</si>
  <si>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</si>
  <si>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</si>
  <si>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</si>
  <si>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</si>
  <si>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</si>
  <si>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</si>
  <si>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</si>
  <si>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</si>
  <si>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</si>
  <si>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</si>
  <si>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</si>
  <si>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</si>
  <si>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</si>
  <si>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</si>
  <si>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</si>
  <si>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</si>
  <si>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</si>
  <si>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</si>
  <si>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</si>
  <si>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</si>
  <si>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</si>
  <si>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</si>
  <si>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</si>
  <si>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</si>
  <si>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</si>
  <si>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</si>
  <si>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</si>
  <si>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</si>
  <si>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</si>
  <si>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</si>
  <si>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</si>
  <si>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</si>
  <si>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</si>
  <si>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</si>
  <si>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</si>
  <si>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</si>
  <si>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</si>
  <si>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</si>
  <si>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</si>
  <si>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</si>
  <si>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</si>
  <si>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</si>
  <si>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</si>
  <si>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</si>
  <si>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</si>
  <si>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</si>
  <si>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</si>
  <si>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</si>
  <si>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</si>
  <si>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</si>
  <si>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</si>
  <si>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</si>
  <si>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</si>
  <si>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</si>
  <si>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</si>
  <si>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</si>
  <si>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</si>
  <si>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</si>
  <si>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</si>
  <si>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</si>
  <si>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</si>
  <si>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</si>
  <si>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</si>
  <si>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</si>
  <si>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</si>
  <si>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</si>
  <si>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</si>
  <si>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</si>
  <si>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</si>
  <si>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</si>
  <si>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</si>
  <si>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</si>
  <si>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</si>
  <si>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</si>
  <si>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</si>
  <si>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</si>
  <si>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</si>
  <si>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</si>
  <si>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</si>
  <si>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</si>
  <si>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</si>
  <si>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</si>
  <si>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</si>
  <si>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</si>
  <si>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</si>
  <si>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</si>
  <si>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</si>
  <si>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</si>
  <si>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</si>
  <si>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</si>
  <si>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</si>
  <si>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</si>
  <si>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</si>
  <si>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</si>
  <si>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</si>
  <si>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</si>
  <si>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</si>
  <si>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</si>
  <si>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</si>
  <si>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</si>
  <si>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</si>
  <si>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</si>
  <si>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</si>
  <si>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</si>
  <si>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</si>
  <si>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</si>
  <si>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</si>
  <si>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</si>
  <si>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</si>
  <si>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</si>
  <si>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</si>
  <si>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</si>
  <si>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</si>
  <si>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</si>
  <si>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</si>
  <si>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</si>
  <si>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</si>
  <si>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</si>
  <si>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</si>
  <si>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</si>
  <si>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</si>
  <si>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</si>
  <si>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</si>
  <si>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</si>
  <si>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</si>
  <si>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</si>
  <si>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</si>
  <si>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</si>
  <si>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</si>
  <si>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</si>
  <si>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</si>
  <si>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</si>
  <si>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</si>
  <si>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</si>
  <si>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</si>
  <si>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</si>
  <si>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</si>
  <si>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</si>
  <si>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</si>
  <si>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</si>
  <si>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</si>
  <si>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</si>
  <si>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</si>
  <si>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</si>
  <si>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</si>
  <si>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</si>
  <si>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</si>
  <si>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</si>
  <si>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</si>
  <si>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</si>
  <si>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</si>
  <si>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</si>
  <si>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</si>
  <si>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</si>
  <si>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</si>
  <si>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</si>
  <si>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</si>
  <si>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</si>
  <si>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</si>
  <si>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</si>
  <si>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</si>
  <si>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</si>
  <si>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</si>
  <si>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</si>
  <si>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</si>
  <si>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</si>
  <si>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</si>
  <si>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</si>
  <si>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</si>
  <si>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</si>
  <si>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</si>
  <si>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</si>
  <si>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</si>
  <si>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</si>
  <si>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</si>
  <si>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</si>
  <si>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</si>
  <si>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</si>
  <si>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</si>
  <si>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</si>
  <si>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</si>
  <si>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</si>
  <si>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</si>
  <si>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</si>
  <si>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</si>
  <si>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</si>
  <si>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</si>
  <si>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</si>
  <si>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</si>
  <si>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</si>
  <si>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</si>
  <si>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</si>
  <si>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</si>
  <si>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</si>
  <si>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</si>
  <si>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</si>
  <si>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</si>
  <si>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</si>
  <si>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</si>
  <si>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</si>
  <si>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</si>
  <si>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</si>
  <si>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</si>
  <si>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</si>
  <si>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</si>
  <si>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</si>
  <si>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</si>
  <si>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</si>
  <si>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</si>
  <si>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</si>
  <si>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</si>
  <si>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</si>
  <si>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</si>
  <si>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</si>
  <si>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</si>
  <si>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</si>
  <si>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</si>
  <si>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</si>
  <si>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</si>
  <si>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</si>
  <si>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</si>
  <si>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</si>
  <si>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</si>
  <si>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</si>
  <si>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</si>
  <si>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</si>
  <si>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</si>
  <si>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</si>
  <si>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</si>
  <si>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</si>
  <si>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</si>
  <si>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</si>
  <si>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</si>
  <si>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</si>
  <si>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</si>
  <si>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</si>
  <si>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</si>
  <si>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</si>
  <si>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</si>
  <si>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</si>
  <si>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</si>
  <si>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</si>
  <si>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</si>
  <si>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</si>
  <si>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</si>
  <si>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</si>
  <si>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</si>
  <si>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</si>
  <si>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</si>
  <si>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</si>
  <si>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</si>
  <si>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</si>
  <si>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</si>
  <si>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</si>
  <si>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</si>
  <si>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</si>
  <si>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</si>
  <si>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</si>
  <si>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</si>
  <si>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</si>
  <si>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</si>
  <si>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</si>
  <si>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</si>
  <si>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</si>
  <si>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</si>
  <si>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</si>
  <si>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</si>
  <si>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</si>
  <si>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</si>
  <si>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</si>
  <si>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</si>
  <si>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</si>
  <si>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</si>
  <si>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</si>
  <si>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</si>
  <si>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</si>
  <si>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</si>
  <si>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</si>
  <si>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</si>
  <si>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</si>
  <si>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</si>
  <si>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</si>
  <si>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</si>
  <si>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</si>
  <si>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</si>
  <si>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</si>
  <si>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</si>
  <si>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</si>
  <si>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</si>
  <si>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</si>
  <si>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</si>
  <si>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</si>
  <si>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</si>
  <si>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</si>
  <si>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</si>
  <si>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</si>
  <si>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</si>
  <si>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</si>
  <si>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</si>
  <si>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</si>
  <si>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</si>
  <si>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</si>
  <si>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</si>
  <si>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</si>
  <si>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</si>
  <si>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</si>
  <si>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</si>
  <si>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</si>
  <si>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</si>
  <si>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</si>
  <si>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</si>
  <si>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</si>
  <si>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</si>
  <si>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</si>
  <si>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</si>
  <si>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</si>
  <si>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</si>
  <si>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</si>
  <si>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</si>
  <si>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</si>
  <si>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</si>
  <si>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</si>
  <si>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</si>
  <si>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</si>
  <si>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</si>
  <si>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</si>
  <si>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</si>
  <si>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</si>
  <si>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</si>
  <si>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</si>
  <si>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</si>
  <si>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</si>
  <si>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</si>
  <si>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</si>
  <si>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</si>
  <si>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</si>
  <si>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</si>
  <si>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</si>
  <si>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</si>
  <si>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</si>
  <si>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</si>
  <si>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</si>
  <si>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</si>
  <si>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</si>
  <si>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</si>
  <si>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</si>
  <si>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</si>
  <si>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</si>
  <si>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</si>
  <si>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</si>
  <si>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</si>
  <si>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</si>
  <si>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</si>
  <si>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</si>
  <si>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</si>
  <si>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</si>
  <si>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</si>
  <si>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</si>
  <si>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</si>
  <si>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</si>
  <si>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</si>
  <si>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</si>
  <si>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</si>
  <si>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</si>
  <si>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</si>
  <si>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</si>
  <si>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</si>
  <si>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</si>
  <si>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</si>
  <si>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</si>
  <si>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</si>
  <si>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</si>
  <si>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</si>
  <si>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</si>
  <si>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</si>
  <si>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</si>
  <si>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</si>
  <si>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</si>
  <si>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</si>
  <si>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</si>
  <si>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</si>
  <si>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</si>
  <si>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</si>
  <si>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</si>
  <si>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</si>
  <si>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</si>
  <si>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</si>
  <si>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</si>
  <si>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</si>
  <si>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</si>
  <si>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</si>
  <si>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</si>
  <si>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</si>
  <si>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</si>
  <si>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</si>
  <si>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</si>
  <si>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</si>
  <si>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</si>
  <si>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</si>
  <si>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</si>
  <si>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</si>
  <si>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</si>
  <si>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</si>
  <si>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</si>
  <si>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</si>
  <si>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</si>
  <si>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</si>
  <si>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</si>
  <si>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</si>
  <si>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</si>
  <si>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</si>
  <si>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</si>
  <si>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</si>
  <si>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</si>
  <si>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</si>
  <si>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</si>
  <si>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</si>
  <si>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</si>
  <si>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</si>
  <si>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</si>
  <si>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</si>
  <si>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</si>
  <si>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</si>
  <si>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</si>
  <si>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</si>
  <si>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</si>
  <si>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</si>
  <si>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</si>
  <si>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</si>
  <si>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</si>
  <si>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</si>
  <si>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</si>
  <si>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</si>
  <si>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</si>
  <si>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</si>
  <si>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</si>
  <si>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</si>
  <si>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</si>
  <si>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</si>
  <si>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</si>
  <si>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</si>
  <si>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</si>
  <si>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</si>
  <si>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</si>
  <si>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</si>
  <si>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</si>
  <si>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</si>
  <si>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</si>
  <si>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</si>
  <si>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</si>
  <si>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</si>
  <si>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</si>
  <si>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</si>
  <si>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</si>
  <si>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</si>
  <si>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</si>
  <si>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</si>
  <si>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</si>
  <si>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</si>
  <si>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</si>
  <si>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</si>
  <si>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</si>
  <si>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</si>
  <si>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</si>
  <si>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</si>
  <si>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</si>
  <si>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</si>
  <si>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</si>
  <si>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</si>
  <si>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</si>
  <si>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</si>
  <si>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</si>
  <si>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</si>
  <si>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</si>
  <si>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</si>
  <si>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</si>
  <si>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</si>
  <si>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</si>
  <si>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</si>
  <si>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</si>
  <si>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</si>
  <si>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</si>
  <si>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</si>
  <si>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</si>
  <si>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</si>
  <si>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</si>
  <si>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</si>
  <si>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</si>
  <si>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</si>
  <si>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</si>
  <si>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</si>
  <si>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</si>
  <si>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</si>
  <si>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</si>
  <si>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</si>
  <si>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</si>
  <si>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</si>
  <si>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</si>
  <si>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</si>
  <si>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</si>
  <si>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</si>
  <si>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</si>
  <si>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</si>
  <si>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</si>
  <si>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</si>
  <si>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</si>
  <si>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</si>
  <si>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</si>
  <si>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</si>
  <si>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</si>
  <si>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</si>
  <si>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</si>
  <si>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</si>
  <si>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</si>
  <si>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</si>
  <si>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</si>
  <si>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</si>
  <si>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</si>
  <si>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</si>
  <si>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</si>
  <si>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</si>
  <si>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</si>
  <si>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</si>
  <si>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</si>
  <si>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</si>
  <si>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</si>
  <si>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</si>
  <si>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</si>
  <si>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</si>
  <si>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</si>
  <si>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</si>
  <si>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</si>
  <si>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</si>
  <si>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</si>
  <si>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</si>
  <si>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</si>
  <si>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</si>
  <si>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</si>
  <si>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</si>
  <si>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</si>
  <si>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</si>
  <si>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</si>
  <si>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</si>
  <si>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</si>
  <si>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</si>
  <si>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</si>
  <si>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</si>
  <si>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</si>
  <si>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</si>
  <si>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</si>
  <si>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</si>
  <si>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</si>
  <si>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</si>
  <si>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</si>
  <si>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</si>
  <si>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</si>
  <si>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</si>
  <si>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</si>
  <si>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</si>
  <si>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</si>
  <si>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</si>
  <si>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</si>
  <si>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</si>
  <si>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</si>
  <si>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</si>
  <si>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</si>
  <si>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</si>
  <si>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</si>
  <si>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</si>
  <si>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</si>
  <si>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</si>
  <si>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</si>
  <si>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</si>
  <si>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</si>
  <si>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</si>
  <si>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</si>
  <si>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</si>
  <si>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</si>
  <si>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</si>
  <si>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</si>
  <si>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</si>
  <si>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</si>
  <si>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</si>
  <si>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</si>
  <si>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</si>
  <si>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</si>
  <si>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</si>
  <si>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</si>
  <si>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</si>
  <si>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</si>
  <si>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</si>
  <si>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</si>
  <si>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</si>
  <si>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</si>
  <si>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</si>
  <si>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</si>
  <si>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</si>
  <si>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</si>
  <si>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</si>
  <si>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</si>
  <si>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</si>
  <si>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</si>
  <si>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</si>
  <si>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</si>
  <si>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</si>
  <si>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</si>
  <si>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</si>
  <si>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</si>
  <si>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</si>
  <si>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</si>
  <si>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</si>
  <si>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</si>
  <si>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</si>
  <si>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</si>
  <si>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</si>
  <si>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</si>
  <si>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</si>
  <si>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</si>
  <si>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</si>
  <si>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</si>
  <si>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</si>
  <si>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</si>
  <si>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</si>
  <si>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</si>
  <si>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</si>
  <si>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</si>
  <si>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</si>
  <si>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</si>
  <si>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</si>
  <si>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</si>
  <si>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</si>
  <si>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</si>
  <si>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</si>
  <si>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</si>
  <si>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</si>
  <si>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</si>
  <si>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</si>
  <si>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</si>
  <si>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</si>
  <si>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</si>
  <si>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</si>
  <si>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</si>
  <si>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</si>
  <si>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</si>
  <si>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</si>
  <si>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</si>
  <si>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</si>
  <si>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</si>
  <si>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</si>
  <si>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</si>
  <si>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</si>
  <si>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</si>
  <si>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</si>
  <si>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</si>
  <si>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</si>
  <si>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</si>
  <si>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</si>
  <si>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</si>
  <si>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</si>
  <si>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</si>
  <si>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</si>
  <si>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</si>
  <si>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</si>
  <si>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</si>
  <si>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</si>
  <si>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</si>
  <si>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</si>
  <si>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</si>
  <si>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</si>
  <si>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</si>
  <si>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</si>
  <si>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</si>
  <si>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</si>
  <si>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</si>
  <si>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</si>
  <si>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</si>
  <si>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</si>
  <si>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</si>
  <si>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</si>
  <si>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</si>
  <si>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</si>
  <si>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</si>
  <si>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</si>
  <si>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</si>
  <si>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</si>
  <si>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</si>
  <si>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</si>
  <si>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</si>
  <si>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</si>
  <si>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</si>
  <si>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</si>
  <si>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</si>
  <si>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</si>
  <si>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</si>
  <si>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</si>
  <si>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</si>
  <si>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</si>
  <si>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</si>
  <si>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</si>
  <si>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</si>
  <si>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</si>
  <si>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</si>
  <si>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</si>
  <si>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</si>
  <si>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</si>
  <si>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</si>
  <si>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</si>
  <si>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</si>
  <si>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</si>
  <si>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</si>
  <si>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</si>
  <si>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</si>
  <si>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</si>
  <si>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</si>
  <si>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</si>
  <si>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</si>
  <si>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</si>
  <si>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</si>
  <si>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</si>
  <si>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</si>
  <si>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</si>
  <si>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</si>
  <si>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</si>
  <si>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</si>
  <si>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</si>
  <si>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</si>
  <si>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</si>
  <si>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</si>
  <si>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</si>
  <si>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</si>
  <si>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</si>
  <si>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</si>
  <si>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</si>
  <si>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</si>
  <si>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</si>
  <si>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</si>
  <si>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</si>
  <si>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</si>
  <si>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</si>
  <si>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</si>
  <si>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</si>
  <si>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</si>
  <si>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</si>
  <si>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</si>
  <si>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</si>
  <si>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</si>
  <si>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</si>
  <si>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</si>
  <si>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</si>
  <si>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</si>
  <si>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</si>
  <si>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</si>
  <si>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</si>
  <si>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</si>
  <si>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</si>
  <si>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</si>
  <si>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</si>
  <si>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</si>
  <si>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</si>
  <si>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</si>
  <si>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</si>
  <si>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</si>
  <si>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</si>
  <si>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</si>
  <si>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</si>
  <si>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</si>
  <si>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</si>
  <si>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</si>
  <si>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</si>
  <si>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</si>
  <si>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</si>
  <si>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</si>
  <si>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</si>
  <si>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</si>
  <si>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</si>
  <si>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</si>
  <si>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</si>
  <si>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</si>
  <si>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</si>
  <si>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</si>
  <si>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</si>
  <si>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</si>
  <si>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</si>
  <si>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</si>
  <si>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</si>
  <si>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</si>
  <si>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</si>
  <si>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</si>
  <si>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</si>
  <si>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</si>
  <si>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</si>
  <si>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</si>
  <si>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</si>
  <si>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</si>
  <si>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</si>
  <si>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</si>
  <si>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</si>
  <si>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</si>
  <si>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</si>
  <si>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</si>
  <si>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</si>
  <si>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</si>
  <si>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</si>
  <si>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</si>
  <si>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</si>
  <si>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</si>
  <si>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</si>
  <si>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</si>
  <si>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</si>
  <si>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</si>
  <si>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</si>
  <si>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</si>
  <si>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</si>
  <si>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</si>
  <si>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</si>
  <si>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</si>
  <si>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</si>
  <si>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</si>
  <si>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</si>
  <si>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</si>
  <si>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</si>
  <si>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</si>
  <si>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</si>
  <si>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</si>
  <si>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</si>
  <si>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</si>
  <si>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</si>
  <si>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</si>
  <si>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</si>
  <si>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</si>
  <si>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</si>
  <si>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</si>
  <si>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</si>
  <si>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</si>
  <si>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</si>
  <si>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</si>
  <si>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</si>
  <si>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</si>
  <si>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</si>
  <si>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</si>
  <si>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</si>
  <si>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</si>
  <si>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</si>
  <si>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</si>
  <si>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</si>
  <si>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</si>
  <si>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</si>
  <si>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</si>
  <si>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</si>
  <si>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</si>
  <si>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</si>
  <si>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</si>
  <si>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</si>
  <si>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</si>
  <si>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</si>
  <si>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</si>
  <si>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</si>
  <si>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</si>
  <si>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</si>
  <si>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</si>
  <si>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</si>
  <si>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</si>
  <si>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</si>
  <si>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</si>
  <si>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</si>
  <si>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</si>
  <si>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</si>
  <si>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</si>
  <si>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</si>
  <si>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</si>
  <si>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</si>
  <si>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</si>
  <si>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</si>
  <si>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</si>
  <si>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</si>
  <si>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</si>
  <si>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</si>
  <si>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</si>
  <si>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</si>
  <si>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</si>
  <si>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</si>
  <si>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</si>
  <si>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</si>
  <si>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</si>
  <si>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</si>
  <si>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</si>
  <si>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</si>
  <si>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</si>
  <si>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</si>
  <si>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</si>
  <si>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</si>
  <si>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</si>
  <si>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</si>
  <si>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</si>
  <si>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</si>
  <si>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</si>
  <si>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</si>
  <si>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</si>
  <si>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</si>
  <si>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</si>
  <si>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</si>
  <si>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</si>
  <si>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</si>
  <si>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</si>
  <si>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</si>
  <si>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</si>
  <si>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</si>
  <si>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</si>
  <si>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</si>
  <si>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</si>
  <si>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</si>
  <si>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</si>
  <si>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</si>
  <si>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</si>
  <si>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</si>
  <si>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</si>
  <si>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</si>
  <si>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</si>
  <si>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</si>
  <si>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</si>
  <si>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</si>
  <si>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</si>
  <si>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</si>
  <si>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</si>
  <si>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</si>
  <si>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</si>
  <si>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</si>
  <si>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</si>
  <si>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</si>
  <si>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</si>
  <si>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</si>
  <si>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</si>
  <si>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</si>
  <si>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</si>
  <si>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</si>
  <si>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</si>
  <si>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</si>
  <si>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</si>
  <si>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</si>
  <si>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</si>
  <si>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</si>
  <si>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</si>
  <si>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</si>
  <si>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</si>
  <si>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</si>
  <si>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</si>
  <si>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</si>
  <si>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</si>
  <si>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</si>
  <si>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</si>
  <si>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</si>
  <si>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</si>
  <si>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</si>
  <si>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</si>
  <si>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</si>
  <si>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</si>
  <si>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</si>
  <si>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</si>
  <si>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</si>
  <si>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</si>
  <si>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</si>
  <si>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</si>
  <si>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</si>
  <si>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</si>
  <si>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</si>
  <si>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</si>
  <si>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</si>
  <si>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</si>
  <si>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</si>
  <si>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</si>
  <si>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</si>
  <si>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</si>
  <si>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</si>
  <si>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</si>
  <si>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</si>
  <si>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</si>
  <si>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</si>
  <si>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</si>
  <si>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</si>
  <si>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</si>
  <si>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</si>
  <si>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</si>
  <si>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</si>
  <si>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</si>
  <si>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</si>
  <si>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</si>
  <si>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</si>
  <si>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</si>
  <si>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</si>
  <si>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</si>
  <si>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</si>
  <si>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</si>
  <si>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</si>
  <si>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</si>
  <si>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</si>
  <si>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</si>
  <si>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</si>
  <si>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</si>
  <si>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</si>
  <si>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</si>
  <si>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</si>
  <si>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</si>
  <si>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</si>
  <si>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</si>
  <si>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</si>
  <si>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</si>
  <si>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</si>
  <si>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</si>
  <si>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</si>
  <si>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</si>
  <si>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</si>
  <si>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</si>
  <si>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</si>
  <si>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</si>
  <si>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</si>
  <si>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</si>
  <si>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</si>
  <si>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</si>
  <si>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</si>
  <si>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</si>
  <si>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</si>
  <si>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</si>
  <si>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</si>
  <si>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</si>
  <si>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</si>
  <si>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</si>
  <si>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</si>
  <si>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</si>
  <si>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</si>
  <si>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</si>
  <si>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</si>
  <si>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</si>
  <si>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</si>
  <si>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</si>
  <si>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</si>
  <si>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</si>
  <si>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</si>
  <si>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</si>
  <si>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</si>
  <si>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</si>
  <si>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</si>
  <si>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</si>
  <si>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</si>
  <si>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</si>
  <si>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</si>
  <si>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</si>
  <si>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</si>
  <si>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</si>
  <si>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</si>
  <si>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</si>
  <si>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</si>
  <si>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</si>
  <si>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</si>
  <si>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</si>
  <si>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</si>
  <si>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</si>
  <si>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</si>
  <si>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</si>
  <si>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</si>
  <si>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</si>
  <si>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</si>
  <si>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</si>
  <si>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</si>
  <si>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</si>
  <si>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</si>
  <si>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</si>
  <si>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</si>
  <si>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</si>
  <si>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</si>
  <si>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</si>
  <si>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</si>
  <si>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</si>
  <si>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</si>
  <si>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</si>
  <si>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</si>
  <si>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</si>
  <si>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</si>
  <si>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</si>
  <si>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</si>
  <si>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</si>
  <si>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</si>
  <si>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</si>
  <si>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</si>
  <si>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</si>
  <si>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</si>
  <si>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</si>
  <si>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</si>
  <si>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</si>
  <si>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</si>
  <si>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</si>
  <si>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</si>
  <si>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</si>
  <si>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</si>
  <si>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</si>
  <si>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</si>
  <si>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</si>
  <si>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</si>
  <si>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</si>
  <si>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</si>
  <si>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</si>
  <si>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</si>
  <si>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</si>
  <si>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</si>
  <si>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</si>
  <si>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</si>
  <si>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</si>
  <si>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</si>
  <si>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</si>
  <si>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</si>
  <si>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</si>
  <si>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</si>
  <si>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</si>
  <si>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</si>
  <si>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</si>
  <si>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</si>
  <si>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</si>
  <si>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</si>
  <si>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</si>
  <si>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</si>
  <si>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</si>
  <si>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</si>
  <si>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</si>
  <si>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</si>
  <si>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</si>
  <si>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</si>
  <si>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</si>
  <si>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</si>
  <si>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</si>
  <si>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</si>
  <si>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</si>
  <si>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</si>
  <si>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</si>
  <si>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</si>
  <si>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</si>
  <si>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</si>
  <si>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</si>
  <si>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</si>
  <si>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</si>
  <si>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</si>
  <si>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</si>
  <si>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</si>
  <si>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</si>
  <si>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</si>
  <si>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</si>
  <si>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</si>
  <si>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</si>
  <si>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</si>
  <si>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</si>
  <si>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</si>
  <si>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</si>
  <si>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</si>
  <si>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</si>
  <si>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</si>
  <si>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</si>
  <si>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</si>
  <si>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</si>
  <si>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</si>
  <si>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</si>
  <si>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</si>
  <si>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</si>
  <si>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</si>
  <si>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</si>
  <si>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</si>
  <si>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</si>
  <si>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</si>
  <si>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</si>
  <si>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</si>
  <si>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</si>
  <si>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</si>
  <si>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</si>
  <si>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</si>
  <si>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</si>
  <si>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</si>
  <si>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</si>
  <si>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</si>
  <si>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</si>
  <si>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</si>
  <si>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</si>
  <si>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</si>
  <si>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</si>
  <si>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</si>
  <si>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</si>
  <si>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</si>
  <si>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</si>
  <si>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</si>
  <si>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</si>
  <si>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</si>
  <si>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</si>
  <si>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</si>
  <si>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</si>
  <si>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</si>
  <si>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</si>
  <si>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</si>
  <si>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</si>
  <si>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</si>
  <si>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</si>
  <si>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</si>
  <si>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</si>
  <si>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</si>
  <si>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</si>
  <si>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</si>
  <si>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</si>
  <si>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</si>
  <si>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</si>
  <si>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</si>
  <si>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</si>
  <si>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</si>
  <si>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</si>
  <si>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</si>
  <si>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</si>
  <si>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</si>
  <si>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</si>
  <si>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</si>
  <si>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</si>
  <si>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</si>
  <si>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</si>
  <si>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</si>
  <si>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</si>
  <si>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</si>
  <si>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</si>
  <si>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</si>
  <si>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</si>
  <si>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</si>
  <si>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</si>
  <si>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</si>
  <si>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</si>
  <si>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</si>
  <si>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</si>
  <si>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</si>
  <si>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</si>
  <si>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</si>
  <si>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</si>
  <si>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</si>
  <si>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</si>
  <si>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</si>
  <si>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</si>
  <si>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</si>
  <si>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</si>
  <si>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</si>
  <si>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</si>
  <si>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</si>
  <si>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</si>
  <si>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</si>
  <si>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</si>
  <si>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</si>
  <si>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</si>
  <si>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</si>
  <si>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</si>
  <si>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</si>
  <si>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</si>
  <si>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</si>
  <si>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</si>
  <si>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</si>
  <si>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</si>
  <si>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</si>
  <si>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</si>
  <si>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</si>
  <si>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</si>
  <si>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</si>
  <si>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</si>
  <si>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</si>
  <si>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</si>
  <si>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</si>
  <si>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</si>
  <si>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</si>
  <si>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</si>
  <si>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</si>
  <si>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</si>
  <si>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</si>
  <si>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</si>
  <si>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</si>
  <si>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</si>
  <si>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</si>
  <si>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</si>
  <si>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</si>
  <si>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</si>
  <si>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</si>
  <si>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</si>
  <si>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</si>
  <si>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</si>
  <si>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</si>
  <si>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</si>
  <si>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</si>
  <si>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</si>
  <si>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</si>
  <si>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</si>
  <si>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</si>
  <si>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</si>
  <si>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</si>
  <si>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</si>
  <si>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</si>
  <si>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</si>
  <si>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</si>
  <si>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</si>
  <si>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</si>
  <si>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</si>
  <si>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</si>
  <si>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</si>
  <si>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</si>
  <si>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</si>
  <si>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</si>
  <si>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</si>
  <si>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</si>
  <si>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</si>
  <si>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</si>
  <si>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</si>
  <si>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</si>
  <si>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</si>
  <si>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</si>
  <si>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</si>
  <si>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</si>
  <si>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</si>
  <si>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</si>
  <si>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</si>
  <si>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</si>
  <si>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</si>
  <si>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</si>
  <si>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</si>
  <si>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</si>
  <si>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</si>
  <si>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</si>
  <si>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</si>
  <si>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</si>
  <si>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</si>
  <si>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</si>
  <si>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</si>
  <si>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</si>
  <si>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</si>
  <si>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</si>
  <si>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</si>
  <si>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</si>
  <si>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</si>
  <si>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</si>
  <si>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</si>
  <si>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</si>
  <si>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</si>
  <si>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</si>
  <si>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</si>
  <si>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</si>
  <si>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</si>
  <si>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</si>
  <si>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</si>
  <si>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</si>
  <si>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</si>
  <si>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</si>
  <si>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</si>
  <si>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</si>
  <si>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</si>
  <si>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</si>
  <si>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</si>
  <si>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</si>
  <si>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</si>
  <si>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</si>
  <si>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</si>
  <si>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</si>
  <si>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</si>
  <si>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</si>
  <si>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</si>
  <si>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</si>
  <si>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</si>
  <si>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</si>
  <si>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</si>
  <si>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</si>
  <si>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</si>
  <si>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</si>
  <si>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</si>
  <si>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</si>
  <si>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</si>
  <si>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</si>
  <si>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</si>
  <si>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</si>
  <si>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</si>
  <si>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</si>
  <si>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</si>
  <si>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</si>
  <si>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</si>
  <si>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</si>
  <si>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</si>
  <si>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</si>
  <si>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</si>
  <si>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</si>
  <si>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</si>
  <si>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</si>
  <si>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</si>
  <si>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</si>
  <si>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</si>
  <si>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</si>
  <si>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</si>
  <si>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</si>
  <si>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</si>
  <si>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</si>
  <si>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</si>
  <si>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</si>
  <si>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</si>
  <si>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</si>
  <si>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</si>
  <si>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</si>
  <si>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</si>
  <si>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</si>
  <si>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</si>
  <si>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</si>
  <si>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</si>
  <si>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</si>
  <si>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</si>
  <si>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</si>
  <si>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</si>
  <si>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</si>
  <si>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</si>
  <si>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</si>
  <si>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</si>
  <si>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</si>
  <si>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</si>
  <si>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</si>
  <si>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</si>
  <si>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</si>
  <si>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</si>
  <si>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</si>
  <si>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</si>
  <si>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</si>
  <si>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</si>
  <si>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</si>
  <si>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</si>
  <si>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</si>
  <si>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</si>
  <si>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</si>
  <si>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</si>
  <si>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</si>
  <si>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</si>
  <si>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</si>
  <si>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</si>
  <si>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</si>
  <si>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</si>
  <si>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</si>
  <si>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</si>
  <si>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</si>
  <si>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</si>
  <si>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</si>
  <si>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</si>
  <si>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</si>
  <si>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</si>
  <si>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</si>
  <si>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</si>
  <si>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</si>
  <si>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</si>
  <si>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</si>
  <si>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</si>
  <si>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</si>
  <si>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</si>
  <si>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</si>
  <si>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</si>
  <si>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</si>
  <si>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</si>
  <si>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</si>
  <si>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</si>
  <si>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</si>
  <si>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</si>
  <si>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</si>
  <si>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</si>
  <si>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</si>
  <si>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</si>
  <si>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</si>
  <si>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</si>
  <si>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</si>
  <si>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</si>
  <si>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</si>
  <si>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</si>
  <si>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</si>
  <si>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</si>
  <si>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</si>
  <si>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</si>
  <si>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</si>
  <si>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</si>
  <si>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</si>
  <si>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</si>
  <si>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</si>
  <si>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</si>
  <si>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</si>
  <si>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</si>
  <si>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</si>
  <si>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</si>
  <si>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</si>
  <si>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</si>
  <si>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</si>
  <si>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</si>
  <si>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</si>
  <si>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</si>
  <si>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</si>
  <si>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</si>
  <si>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</si>
  <si>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</si>
  <si>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</si>
  <si>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</si>
  <si>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</si>
  <si>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</si>
  <si>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</si>
  <si>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</si>
  <si>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</si>
  <si>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</si>
  <si>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</si>
  <si>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</si>
  <si>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</si>
  <si>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</si>
  <si>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</si>
  <si>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</si>
  <si>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</si>
  <si>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</si>
  <si>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</si>
  <si>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</si>
  <si>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</si>
  <si>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</si>
  <si>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</si>
  <si>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</si>
  <si>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</si>
  <si>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</si>
  <si>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</si>
  <si>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</si>
  <si>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</si>
  <si>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</si>
  <si>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</si>
  <si>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</si>
  <si>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</si>
  <si>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</si>
  <si>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</si>
  <si>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</si>
  <si>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</si>
  <si>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</si>
  <si>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</si>
  <si>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</si>
  <si>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</si>
  <si>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</si>
  <si>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</si>
  <si>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</si>
  <si>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</si>
  <si>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</si>
  <si>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</si>
  <si>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</si>
  <si>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</si>
  <si>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</si>
  <si>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</si>
  <si>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</si>
  <si>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</si>
  <si>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</si>
  <si>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</si>
  <si>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</si>
  <si>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</si>
  <si>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</si>
  <si>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</si>
  <si>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</si>
  <si>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</si>
  <si>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</si>
  <si>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</si>
  <si>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</si>
  <si>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</si>
  <si>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</si>
  <si>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</si>
  <si>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</si>
  <si>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</si>
  <si>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</si>
  <si>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</si>
  <si>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</si>
  <si>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</si>
  <si>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</si>
  <si>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</si>
  <si>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</si>
  <si>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</si>
  <si>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</si>
  <si>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</si>
  <si>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</si>
  <si>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</si>
  <si>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</si>
  <si>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</si>
  <si>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</si>
  <si>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</si>
  <si>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</si>
  <si>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</si>
  <si>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</si>
  <si>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</si>
  <si>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</si>
  <si>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</si>
  <si>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</si>
  <si>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</si>
  <si>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</si>
  <si>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</si>
  <si>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</si>
  <si>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</si>
  <si>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</si>
  <si>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</si>
  <si>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</si>
  <si>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</si>
  <si>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</si>
  <si>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</si>
  <si>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</si>
  <si>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</si>
  <si>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</si>
  <si>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</si>
  <si>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</si>
  <si>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</si>
  <si>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</si>
  <si>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</si>
  <si>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</si>
  <si>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</si>
  <si>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</si>
  <si>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</si>
  <si>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</si>
  <si>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</si>
  <si>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</si>
  <si>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</si>
  <si>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</si>
  <si>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</si>
  <si>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</si>
  <si>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</si>
  <si>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</si>
  <si>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</si>
  <si>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</si>
  <si>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</si>
  <si>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</si>
  <si>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</si>
  <si>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</si>
  <si>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</si>
  <si>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</si>
  <si>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</si>
  <si>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</si>
  <si>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</si>
  <si>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</si>
  <si>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</si>
  <si>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</si>
  <si>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</si>
  <si>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</si>
  <si>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</si>
  <si>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</si>
  <si>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</si>
  <si>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</si>
  <si>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</si>
  <si>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</si>
  <si>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</si>
  <si>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</si>
  <si>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</si>
  <si>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</si>
  <si>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</si>
  <si>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</si>
  <si>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</si>
  <si>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</si>
  <si>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</si>
  <si>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</si>
  <si>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</si>
  <si>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</si>
  <si>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</si>
  <si>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</si>
  <si>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</si>
  <si>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</si>
  <si>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</si>
  <si>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</si>
  <si>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</si>
  <si>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</si>
  <si>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</si>
  <si>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</si>
  <si>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</si>
  <si>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</si>
  <si>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</si>
  <si>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</si>
  <si>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</si>
  <si>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</si>
  <si>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</si>
  <si>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</si>
  <si>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</si>
  <si>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</si>
  <si>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</si>
  <si>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</si>
  <si>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</si>
  <si>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</si>
  <si>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</si>
  <si>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</si>
  <si>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</si>
  <si>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</si>
  <si>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</si>
  <si>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</si>
  <si>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</si>
  <si>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</si>
  <si>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</si>
  <si>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</si>
  <si>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</si>
  <si>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</si>
  <si>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</si>
  <si>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</si>
  <si>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</si>
  <si>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</si>
  <si>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</si>
  <si>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</si>
  <si>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</si>
  <si>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</si>
  <si>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</si>
  <si>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</si>
  <si>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</si>
  <si>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</si>
  <si>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</si>
  <si>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</si>
  <si>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</si>
  <si>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</si>
  <si>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</si>
  <si>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</si>
  <si>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</si>
  <si>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</si>
  <si>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</si>
  <si>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</si>
  <si>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</si>
  <si>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</si>
  <si>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</si>
  <si>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</si>
  <si>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</si>
  <si>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</si>
  <si>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</si>
  <si>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</si>
  <si>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</si>
  <si>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</si>
  <si>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</si>
  <si>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</si>
  <si>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</si>
  <si>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</si>
  <si>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</si>
  <si>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</si>
  <si>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</si>
  <si>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</si>
  <si>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</si>
  <si>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</si>
  <si>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</si>
  <si>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</si>
  <si>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</si>
  <si>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</si>
  <si>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</si>
  <si>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</si>
  <si>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</si>
  <si>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</si>
  <si>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</si>
  <si>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</si>
  <si>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</si>
  <si>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</si>
  <si>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</si>
  <si>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</si>
  <si>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</si>
  <si>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</si>
  <si>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</si>
  <si>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</si>
  <si>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</si>
  <si>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</si>
  <si>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</si>
  <si>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</si>
  <si>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</si>
  <si>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</si>
  <si>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</si>
  <si>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</si>
  <si>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</si>
  <si>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</si>
  <si>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</si>
  <si>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</si>
  <si>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</si>
  <si>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</si>
  <si>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</si>
  <si>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</si>
  <si>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</si>
  <si>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</si>
  <si>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</si>
  <si>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</si>
  <si>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</si>
  <si>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</si>
  <si>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</si>
  <si>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</si>
  <si>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</si>
  <si>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</si>
  <si>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</si>
  <si>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</si>
  <si>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</si>
  <si>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</si>
  <si>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</si>
  <si>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</si>
  <si>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</si>
  <si>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</si>
  <si>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</si>
  <si>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</si>
  <si>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</si>
  <si>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</si>
  <si>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</si>
  <si>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</si>
  <si>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</si>
  <si>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</si>
  <si>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</si>
  <si>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</si>
  <si>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</si>
  <si>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</si>
  <si>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</si>
  <si>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</si>
  <si>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</si>
  <si>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</si>
  <si>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</si>
  <si>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</si>
  <si>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</si>
  <si>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</si>
  <si>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</si>
  <si>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</si>
  <si>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</si>
  <si>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</si>
  <si>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</si>
  <si>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</si>
  <si>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</si>
  <si>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</si>
  <si>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</si>
  <si>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</si>
  <si>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</si>
  <si>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</si>
  <si>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</si>
  <si>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</si>
  <si>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</si>
  <si>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</si>
  <si>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</si>
  <si>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</si>
  <si>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</si>
  <si>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</si>
  <si>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</si>
  <si>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</si>
  <si>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</si>
  <si>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</si>
  <si>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</si>
  <si>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</si>
  <si>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</si>
  <si>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</si>
  <si>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</si>
  <si>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</si>
  <si>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</si>
  <si>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</si>
  <si>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</si>
  <si>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</si>
  <si>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</si>
  <si>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</si>
  <si>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</si>
  <si>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</si>
  <si>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</si>
  <si>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</si>
  <si>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</si>
  <si>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</si>
  <si>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</si>
  <si>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</si>
  <si>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</si>
  <si>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</si>
  <si>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</si>
  <si>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</si>
  <si>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</si>
  <si>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</si>
  <si>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</si>
  <si>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</si>
  <si>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</si>
  <si>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</si>
  <si>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</si>
  <si>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</si>
  <si>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</si>
  <si>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</si>
  <si>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</si>
  <si>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</si>
  <si>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</si>
  <si>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</si>
  <si>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</si>
  <si>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</si>
  <si>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</si>
  <si>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</si>
  <si>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</si>
  <si>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</si>
  <si>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</si>
  <si>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</si>
  <si>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</si>
  <si>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</si>
  <si>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</si>
  <si>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</si>
  <si>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</si>
  <si>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</si>
  <si>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</si>
  <si>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</si>
  <si>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</si>
  <si>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</si>
  <si>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</si>
  <si>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</si>
  <si>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</si>
  <si>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</si>
  <si>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</si>
  <si>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</si>
  <si>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</si>
  <si>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</si>
  <si>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</si>
  <si>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</si>
  <si>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</si>
  <si>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</si>
  <si>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</si>
  <si>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</si>
  <si>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</si>
  <si>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</si>
  <si>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</si>
  <si>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</si>
  <si>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</si>
  <si>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</si>
  <si>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</si>
  <si>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</si>
  <si>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</si>
  <si>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</si>
  <si>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</si>
  <si>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</si>
  <si>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</si>
  <si>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</si>
  <si>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</si>
  <si>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</si>
  <si>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</si>
  <si>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</si>
  <si>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</si>
  <si>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</si>
  <si>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</si>
  <si>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</si>
  <si>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</si>
  <si>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</si>
  <si>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</si>
  <si>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</si>
  <si>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</si>
  <si>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</si>
  <si>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</si>
  <si>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</si>
  <si>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</si>
  <si>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</si>
  <si>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</si>
  <si>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</si>
  <si>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</si>
  <si>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</si>
  <si>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</si>
  <si>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</si>
  <si>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</si>
  <si>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</si>
  <si>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</si>
  <si>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</si>
  <si>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</si>
  <si>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</si>
  <si>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</si>
  <si>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</si>
  <si>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</si>
  <si>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</si>
  <si>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</si>
  <si>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</si>
  <si>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</si>
  <si>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</si>
  <si>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</si>
  <si>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</si>
  <si>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</si>
  <si>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</si>
  <si>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</si>
  <si>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</si>
  <si>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</si>
  <si>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</si>
  <si>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</si>
  <si>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</si>
  <si>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</si>
  <si>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</si>
  <si>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</si>
  <si>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</si>
  <si>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</si>
  <si>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</si>
  <si>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</si>
  <si>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</si>
  <si>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</si>
  <si>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</si>
  <si>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</si>
  <si>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</si>
  <si>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</si>
  <si>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</si>
  <si>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</si>
  <si>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</si>
  <si>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</si>
  <si>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</si>
  <si>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</si>
  <si>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</si>
  <si>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</si>
  <si>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</si>
  <si>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</si>
  <si>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</si>
  <si>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</si>
  <si>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</si>
  <si>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</si>
  <si>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</si>
  <si>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</si>
  <si>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</si>
  <si>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</si>
  <si>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</si>
  <si>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</si>
  <si>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</si>
  <si>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</si>
  <si>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</si>
  <si>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</si>
  <si>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</si>
  <si>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</si>
  <si>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</si>
  <si>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</si>
  <si>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</si>
  <si>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</si>
  <si>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</si>
  <si>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</si>
  <si>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</si>
  <si>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</si>
  <si>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</si>
  <si>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</si>
  <si>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</si>
  <si>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</si>
  <si>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</si>
  <si>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</si>
  <si>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</si>
  <si>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</si>
  <si>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</si>
  <si>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</si>
  <si>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</si>
  <si>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</si>
  <si>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</si>
  <si>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</si>
  <si>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</si>
  <si>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</si>
  <si>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</si>
  <si>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</si>
  <si>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</si>
  <si>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</si>
  <si>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</si>
  <si>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</si>
  <si>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</si>
  <si>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</si>
  <si>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</si>
  <si>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</si>
  <si>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</si>
  <si>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</si>
  <si>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</si>
  <si>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</si>
  <si>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</si>
  <si>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</si>
  <si>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</si>
  <si>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</si>
  <si>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</si>
  <si>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</si>
  <si>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</si>
  <si>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</si>
  <si>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</si>
  <si>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</si>
  <si>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</si>
  <si>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</si>
  <si>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</si>
  <si>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</si>
  <si>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</si>
  <si>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</si>
  <si>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</si>
  <si>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</si>
  <si>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</si>
  <si>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</si>
  <si>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</si>
  <si>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</si>
  <si>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</si>
  <si>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</si>
  <si>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</si>
  <si>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</si>
  <si>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</si>
  <si>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</si>
  <si>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</si>
  <si>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</si>
  <si>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</si>
  <si>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</si>
  <si>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</si>
  <si>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</si>
  <si>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</si>
  <si>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</si>
  <si>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</si>
  <si>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</si>
  <si>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</si>
  <si>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</si>
  <si>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</si>
  <si>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</si>
  <si>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</si>
  <si>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</si>
  <si>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</si>
  <si>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</si>
  <si>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</si>
  <si>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</si>
  <si>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</si>
  <si>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</si>
  <si>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</si>
  <si>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</si>
  <si>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</si>
  <si>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</si>
  <si>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</si>
  <si>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</si>
  <si>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</si>
  <si>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</si>
  <si>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</si>
  <si>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</si>
  <si>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</si>
  <si>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</si>
  <si>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</si>
  <si>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</si>
  <si>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</si>
  <si>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</si>
  <si>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</si>
  <si>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</si>
  <si>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</si>
  <si>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</si>
  <si>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</si>
  <si>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</si>
  <si>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</si>
  <si>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</si>
  <si>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</si>
  <si>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</si>
  <si>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</si>
  <si>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</si>
  <si>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</si>
  <si>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</si>
  <si>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</si>
  <si>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</si>
  <si>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</si>
  <si>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</si>
  <si>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</si>
  <si>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</si>
  <si>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</si>
  <si>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</si>
  <si>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</si>
  <si>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</si>
  <si>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</si>
  <si>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</si>
  <si>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</si>
  <si>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</si>
  <si>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</si>
  <si>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</si>
  <si>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</si>
  <si>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</si>
  <si>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</si>
  <si>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</si>
  <si>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</si>
  <si>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</si>
  <si>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</si>
  <si>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</si>
  <si>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</si>
  <si>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</si>
  <si>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</si>
  <si>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</si>
  <si>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</si>
  <si>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</si>
  <si>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</si>
  <si>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</si>
  <si>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</si>
  <si>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</si>
  <si>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</si>
  <si>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</si>
  <si>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</si>
  <si>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</si>
  <si>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</si>
  <si>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</si>
  <si>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</si>
  <si>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</si>
  <si>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</si>
  <si>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</si>
  <si>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</si>
  <si>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</si>
  <si>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</si>
  <si>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</si>
  <si>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</si>
  <si>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</si>
  <si>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</si>
  <si>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</si>
  <si>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</si>
  <si>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</si>
  <si>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</si>
  <si>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</si>
  <si>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</si>
  <si>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</si>
  <si>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</si>
  <si>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</si>
  <si>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</si>
  <si>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</si>
  <si>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</si>
  <si>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</si>
  <si>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</si>
  <si>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</si>
  <si>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</si>
  <si>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</si>
  <si>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</si>
  <si>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</si>
  <si>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</si>
  <si>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</si>
  <si>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</si>
  <si>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</si>
  <si>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</si>
  <si>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</si>
  <si>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</si>
  <si>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</si>
  <si>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</si>
  <si>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</si>
  <si>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</si>
  <si>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</si>
  <si>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</si>
  <si>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</si>
  <si>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</si>
  <si>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</si>
  <si>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</si>
  <si>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</si>
  <si>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</si>
  <si>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</si>
  <si>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</si>
  <si>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</si>
  <si>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</si>
  <si>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</si>
  <si>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</si>
  <si>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</si>
  <si>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</si>
  <si>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</si>
  <si>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</si>
  <si>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</si>
  <si>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</si>
  <si>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</si>
  <si>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</si>
  <si>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</si>
  <si>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</si>
  <si>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</si>
  <si>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</si>
  <si>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</si>
  <si>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</si>
  <si>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</si>
  <si>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</si>
  <si>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</si>
  <si>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</si>
  <si>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</si>
  <si>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</si>
  <si>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</si>
  <si>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</si>
  <si>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</si>
  <si>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</si>
  <si>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</si>
  <si>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</si>
  <si>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</si>
  <si>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</si>
  <si>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</si>
  <si>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</si>
  <si>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</si>
  <si>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</si>
  <si>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</si>
  <si>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</si>
  <si>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</si>
  <si>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</si>
  <si>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</si>
  <si>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</si>
  <si>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</si>
  <si>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</si>
  <si>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</si>
  <si>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</si>
  <si>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</si>
  <si>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</si>
  <si>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</si>
  <si>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</si>
  <si>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</si>
  <si>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</si>
  <si>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</si>
  <si>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</si>
  <si>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</si>
  <si>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</si>
  <si>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</si>
  <si>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</si>
  <si>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</si>
  <si>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</si>
  <si>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</si>
  <si>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</si>
  <si>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</si>
  <si>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</si>
  <si>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</si>
  <si>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</si>
  <si>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</si>
  <si>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</si>
  <si>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</si>
  <si>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</si>
  <si>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</si>
  <si>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</si>
  <si>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</si>
  <si>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</si>
  <si>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</si>
  <si>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</si>
  <si>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</si>
  <si>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</si>
  <si>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</si>
  <si>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</si>
  <si>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</si>
  <si>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</si>
  <si>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</si>
  <si>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</si>
  <si>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</si>
  <si>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</si>
  <si>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</si>
  <si>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</si>
  <si>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</si>
  <si>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</si>
  <si>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</si>
  <si>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</si>
  <si>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</si>
  <si>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</si>
  <si>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</si>
  <si>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</si>
  <si>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</si>
  <si>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</si>
  <si>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</si>
  <si>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</si>
  <si>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</si>
  <si>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</si>
  <si>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</si>
  <si>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</si>
  <si>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</si>
  <si>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</si>
  <si>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</si>
  <si>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</si>
  <si>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</si>
  <si>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</si>
  <si>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</si>
  <si>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</si>
  <si>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</si>
  <si>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</si>
  <si>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</si>
  <si>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</si>
  <si>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</si>
  <si>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</si>
  <si>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</si>
  <si>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</si>
  <si>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</si>
  <si>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</si>
  <si>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</si>
  <si>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</si>
  <si>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</si>
  <si>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</si>
  <si>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</si>
  <si>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</si>
  <si>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</si>
  <si>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</si>
  <si>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</si>
  <si>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</si>
  <si>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</si>
  <si>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</si>
  <si>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</si>
  <si>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</si>
  <si>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</si>
  <si>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</si>
  <si>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</si>
  <si>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</si>
  <si>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</si>
  <si>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</si>
  <si>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</si>
  <si>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</si>
  <si>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</si>
  <si>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</si>
  <si>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</si>
  <si>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</si>
  <si>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</si>
  <si>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</si>
  <si>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</si>
  <si>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</si>
  <si>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</si>
  <si>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</si>
  <si>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</si>
  <si>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</si>
  <si>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</si>
  <si>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</si>
  <si>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</si>
  <si>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</si>
  <si>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</si>
  <si>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</si>
  <si>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</si>
  <si>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</si>
  <si>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</si>
  <si>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</si>
  <si>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</si>
  <si>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</si>
  <si>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</si>
  <si>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</si>
  <si>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</si>
  <si>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</si>
  <si>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</si>
  <si>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</si>
  <si>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</si>
  <si>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</si>
  <si>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</si>
  <si>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</si>
  <si>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</si>
  <si>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</si>
  <si>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</si>
  <si>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</si>
  <si>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</si>
  <si>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</si>
  <si>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</si>
  <si>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</si>
  <si>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</si>
  <si>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</si>
  <si>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</si>
  <si>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</si>
  <si>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</si>
  <si>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</si>
  <si>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</si>
  <si>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</si>
  <si>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</si>
  <si>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</si>
  <si>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</si>
  <si>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</si>
  <si>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</si>
  <si>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</si>
  <si>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</si>
  <si>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</si>
  <si>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</si>
  <si>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</si>
  <si>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</si>
  <si>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</si>
  <si>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</si>
  <si>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</si>
  <si>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</si>
  <si>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</si>
  <si>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</si>
  <si>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</si>
  <si>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</si>
  <si>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</si>
  <si>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</si>
  <si>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</si>
  <si>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</si>
  <si>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</si>
  <si>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</si>
  <si>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</si>
  <si>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</si>
  <si>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</si>
  <si>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</si>
  <si>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</si>
  <si>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</si>
  <si>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</si>
  <si>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</si>
  <si>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</si>
  <si>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</si>
  <si>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</si>
  <si>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</si>
  <si>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</si>
  <si>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</si>
  <si>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</si>
  <si>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</si>
  <si>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</si>
  <si>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</si>
  <si>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</si>
  <si>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</si>
  <si>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</si>
  <si>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</si>
  <si>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</si>
  <si>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</si>
  <si>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</si>
  <si>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</si>
  <si>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</si>
  <si>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</si>
  <si>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</si>
  <si>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</si>
  <si>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</si>
  <si>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</si>
  <si>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</si>
  <si>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</si>
  <si>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</si>
  <si>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</si>
  <si>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</si>
  <si>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</si>
  <si>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</si>
  <si>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</si>
  <si>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</si>
  <si>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</si>
  <si>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</si>
  <si>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</si>
  <si>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</si>
  <si>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</si>
  <si>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</si>
  <si>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</si>
  <si>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</si>
  <si>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</si>
  <si>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</si>
  <si>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</si>
  <si>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</si>
  <si>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</si>
  <si>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</si>
  <si>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</si>
  <si>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</si>
  <si>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</si>
  <si>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</si>
  <si>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</si>
  <si>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</si>
  <si>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</si>
  <si>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</si>
  <si>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</si>
  <si>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</si>
  <si>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</si>
  <si>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</si>
  <si>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</si>
  <si>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</si>
  <si>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</si>
  <si>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</si>
  <si>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</si>
  <si>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</si>
  <si>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</si>
  <si>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</si>
  <si>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</si>
  <si>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</si>
  <si>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</si>
  <si>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</si>
  <si>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</si>
  <si>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</si>
  <si>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</si>
  <si>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</si>
  <si>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</si>
  <si>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</si>
  <si>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</si>
  <si>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</si>
  <si>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</si>
  <si>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</si>
  <si>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</si>
  <si>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</si>
  <si>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</si>
  <si>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</si>
  <si>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</si>
  <si>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</si>
  <si>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</si>
  <si>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</si>
  <si>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</si>
  <si>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</si>
  <si>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</si>
  <si>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</si>
  <si>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</si>
  <si>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</si>
  <si>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</si>
  <si>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</si>
  <si>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</si>
  <si>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</si>
  <si>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</si>
  <si>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</si>
  <si>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</si>
  <si>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</si>
  <si>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</si>
  <si>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</si>
  <si>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</si>
  <si>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</si>
  <si>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</si>
  <si>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</si>
  <si>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</si>
  <si>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</si>
  <si>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</si>
  <si>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</si>
  <si>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</si>
  <si>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</si>
  <si>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</si>
  <si>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</si>
  <si>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</si>
  <si>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</si>
  <si>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</si>
  <si>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</si>
  <si>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</si>
  <si>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</si>
  <si>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</si>
  <si>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</si>
  <si>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</si>
  <si>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</si>
  <si>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</si>
  <si>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</si>
  <si>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</si>
  <si>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</si>
  <si>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</si>
  <si>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</si>
  <si>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</si>
  <si>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</si>
  <si>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</si>
  <si>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</si>
  <si>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</si>
  <si>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</si>
  <si>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</si>
  <si>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</si>
  <si>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</si>
  <si>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</si>
  <si>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</si>
  <si>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</si>
  <si>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</si>
  <si>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</si>
  <si>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</si>
  <si>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</si>
  <si>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</si>
  <si>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</si>
  <si>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</si>
  <si>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</si>
  <si>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</si>
  <si>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</si>
  <si>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</si>
  <si>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</si>
  <si>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</si>
  <si>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</si>
  <si>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</si>
  <si>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</si>
  <si>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</si>
  <si>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</si>
  <si>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</si>
  <si>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</si>
  <si>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</si>
  <si>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</si>
  <si>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</si>
  <si>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</si>
  <si>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</si>
  <si>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</si>
  <si>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</si>
  <si>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</si>
  <si>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</si>
  <si>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</si>
  <si>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</si>
  <si>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</si>
  <si>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</si>
  <si>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</si>
  <si>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</si>
  <si>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</si>
  <si>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</si>
  <si>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</si>
  <si>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</si>
  <si>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</si>
  <si>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</si>
  <si>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</si>
  <si>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</si>
  <si>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</si>
  <si>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</si>
  <si>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</si>
  <si>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</si>
  <si>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</si>
  <si>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</si>
  <si>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</si>
  <si>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</si>
  <si>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</si>
  <si>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</si>
  <si>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</si>
  <si>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</si>
  <si>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</si>
  <si>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</si>
  <si>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</si>
  <si>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</si>
  <si>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</si>
  <si>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</si>
  <si>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</si>
  <si>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</si>
  <si>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</si>
  <si>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</si>
  <si>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</si>
  <si>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</si>
  <si>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</si>
  <si>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</si>
  <si>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</si>
  <si>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</si>
  <si>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</si>
  <si>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</si>
  <si>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</si>
  <si>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</si>
  <si>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</si>
  <si>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</si>
  <si>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</si>
  <si>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</si>
  <si>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</si>
  <si>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</si>
  <si>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</si>
  <si>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</si>
  <si>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</si>
  <si>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</si>
  <si>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</si>
  <si>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</si>
  <si>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</si>
  <si>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</si>
  <si>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</si>
  <si>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</si>
  <si>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</si>
  <si>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</si>
  <si>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</si>
  <si>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</si>
  <si>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</si>
  <si>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</si>
  <si>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</si>
  <si>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</si>
  <si>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</si>
  <si>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</si>
  <si>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</si>
  <si>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</si>
  <si>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</si>
  <si>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</si>
  <si>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</si>
  <si>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</si>
  <si>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</si>
  <si>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</si>
  <si>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</si>
  <si>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</si>
  <si>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</si>
  <si>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</si>
  <si>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</si>
  <si>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</si>
  <si>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</si>
  <si>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</si>
  <si>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</si>
  <si>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</si>
  <si>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</si>
  <si>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</si>
  <si>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</si>
  <si>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</si>
  <si>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</si>
  <si>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</si>
  <si>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</si>
  <si>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</si>
  <si>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</si>
  <si>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</si>
  <si>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</si>
  <si>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</si>
  <si>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</si>
  <si>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</si>
  <si>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</si>
  <si>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</si>
  <si>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</si>
  <si>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</si>
  <si>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</si>
  <si>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</si>
  <si>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</si>
  <si>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</si>
  <si>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</si>
  <si>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</si>
  <si>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</si>
  <si>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</si>
  <si>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</si>
  <si>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</si>
  <si>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</si>
  <si>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</si>
  <si>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</si>
  <si>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</si>
  <si>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</si>
  <si>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</si>
  <si>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</si>
  <si>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</si>
  <si>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</si>
  <si>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</si>
  <si>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</si>
  <si>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</si>
  <si>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</si>
  <si>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</si>
  <si>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</si>
  <si>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</si>
  <si>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</si>
  <si>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</si>
  <si>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</si>
  <si>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</si>
  <si>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</si>
  <si>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</si>
  <si>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</si>
  <si>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</si>
  <si>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</si>
  <si>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</si>
  <si>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</si>
  <si>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</si>
  <si>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</si>
  <si>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</si>
  <si>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</si>
  <si>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</si>
  <si>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</si>
  <si>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</si>
  <si>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</si>
  <si>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</si>
  <si>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</si>
  <si>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</si>
  <si>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</si>
  <si>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</si>
  <si>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</si>
  <si>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</si>
  <si>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</si>
  <si>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</si>
  <si>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</si>
  <si>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</si>
  <si>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</si>
  <si>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</si>
  <si>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</si>
  <si>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</si>
  <si>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</si>
  <si>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</si>
  <si>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</si>
  <si>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</si>
  <si>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</si>
  <si>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</si>
  <si>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</si>
  <si>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</si>
  <si>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</si>
  <si>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</si>
  <si>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</si>
  <si>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</si>
  <si>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</si>
  <si>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</si>
  <si>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</si>
  <si>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</si>
  <si>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</si>
  <si>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</si>
  <si>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</si>
  <si>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</si>
  <si>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</si>
  <si>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</si>
  <si>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</si>
  <si>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</si>
  <si>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</si>
  <si>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</si>
  <si>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</si>
  <si>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</si>
  <si>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</si>
  <si>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</si>
  <si>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</si>
  <si>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</si>
  <si>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</si>
  <si>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</si>
  <si>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</si>
  <si>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</si>
  <si>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</si>
  <si>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</si>
  <si>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</si>
  <si>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</si>
  <si>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</si>
  <si>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</si>
  <si>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</si>
  <si>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</si>
  <si>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</si>
  <si>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</si>
  <si>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</si>
  <si>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</si>
  <si>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</si>
  <si>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</si>
  <si>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</si>
  <si>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</si>
  <si>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</si>
  <si>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</si>
  <si>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</si>
  <si>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</si>
  <si>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</si>
  <si>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</si>
  <si>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</si>
  <si>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</si>
  <si>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</si>
  <si>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</si>
  <si>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</si>
  <si>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</si>
  <si>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</si>
  <si>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</si>
  <si>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</si>
  <si>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</si>
  <si>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</si>
  <si>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</si>
  <si>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</si>
  <si>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</si>
  <si>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</si>
  <si>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</si>
  <si>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</si>
  <si>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</si>
  <si>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</si>
  <si>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</si>
  <si>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</si>
  <si>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</si>
  <si>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</si>
  <si>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</si>
  <si>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</si>
  <si>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</si>
  <si>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</si>
  <si>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</si>
  <si>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</si>
  <si>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</si>
  <si>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</si>
  <si>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</si>
  <si>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</si>
  <si>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</si>
  <si>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</si>
  <si>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</si>
  <si>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</si>
  <si>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</si>
  <si>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</si>
  <si>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</si>
  <si>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</si>
  <si>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</si>
  <si>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</si>
  <si>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</si>
  <si>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</si>
  <si>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</si>
  <si>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</si>
  <si>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</si>
  <si>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</si>
  <si>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</si>
  <si>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</si>
  <si>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</si>
  <si>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</si>
  <si>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</si>
  <si>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</si>
  <si>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</si>
  <si>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</si>
  <si>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</si>
  <si>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</si>
  <si>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</si>
  <si>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</si>
  <si>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</si>
  <si>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</si>
  <si>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</si>
  <si>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</si>
  <si>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</si>
  <si>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</si>
  <si>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</si>
  <si>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</si>
  <si>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</si>
  <si>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</si>
  <si>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</si>
  <si>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</si>
  <si>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</si>
  <si>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</si>
  <si>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</si>
  <si>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</si>
  <si>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</si>
  <si>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</si>
  <si>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</si>
  <si>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</si>
  <si>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</si>
  <si>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</si>
  <si>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</si>
  <si>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</si>
  <si>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</si>
  <si>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</si>
  <si>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</si>
  <si>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</si>
  <si>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</si>
  <si>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</si>
  <si>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</si>
  <si>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</si>
  <si>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</si>
  <si>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</si>
  <si>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</si>
  <si>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</si>
  <si>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</si>
  <si>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</si>
  <si>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</si>
  <si>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</si>
  <si>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</si>
  <si>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</si>
  <si>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</si>
  <si>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</si>
  <si>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</si>
  <si>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</si>
  <si>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</si>
  <si>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</si>
  <si>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</si>
  <si>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</si>
  <si>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</si>
  <si>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</si>
  <si>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</si>
  <si>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</si>
  <si>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</si>
  <si>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</si>
  <si>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</si>
  <si>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</si>
  <si>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</si>
  <si>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</si>
  <si>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</si>
  <si>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</si>
  <si>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</si>
  <si>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</si>
  <si>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</si>
  <si>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</si>
  <si>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</si>
  <si>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</si>
  <si>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</si>
  <si>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</si>
  <si>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</si>
  <si>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</si>
  <si>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</si>
  <si>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</si>
  <si>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</si>
  <si>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</si>
  <si>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</si>
  <si>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</si>
  <si>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</si>
  <si>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</si>
  <si>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</si>
  <si>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</si>
  <si>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</si>
  <si>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</si>
  <si>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</si>
  <si>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</si>
  <si>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</si>
  <si>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</si>
  <si>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</si>
  <si>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</si>
  <si>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</si>
  <si>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</si>
  <si>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</si>
  <si>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</si>
  <si>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</si>
  <si>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</si>
  <si>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</si>
  <si>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</si>
  <si>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</si>
  <si>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</si>
  <si>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</si>
  <si>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</si>
  <si>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</si>
  <si>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</si>
  <si>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</si>
  <si>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</si>
  <si>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</si>
  <si>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</si>
  <si>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</si>
  <si>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</si>
  <si>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</si>
  <si>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</si>
  <si>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</si>
  <si>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</si>
  <si>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</si>
  <si>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</si>
  <si>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</si>
  <si>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</si>
  <si>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</si>
  <si>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</si>
  <si>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</si>
  <si>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</si>
  <si>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</si>
  <si>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</si>
  <si>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</si>
  <si>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</si>
  <si>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</si>
  <si>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</si>
  <si>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</si>
  <si>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</si>
  <si>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</si>
  <si>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</si>
  <si>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</si>
  <si>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</si>
  <si>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</si>
  <si>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</si>
  <si>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</si>
  <si>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</si>
  <si>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</si>
  <si>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</si>
  <si>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</si>
  <si>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</si>
  <si>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</si>
  <si>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</si>
  <si>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</si>
  <si>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</si>
  <si>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</si>
  <si>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</si>
  <si>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</si>
  <si>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</si>
  <si>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</si>
  <si>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</si>
  <si>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</si>
  <si>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</si>
  <si>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</si>
  <si>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</si>
  <si>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</si>
  <si>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</si>
  <si>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</si>
  <si>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</si>
  <si>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</si>
  <si>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</si>
  <si>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</si>
  <si>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</si>
  <si>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</si>
  <si>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</si>
  <si>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</si>
  <si>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</si>
  <si>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</si>
  <si>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</si>
  <si>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</si>
  <si>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</si>
  <si>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</si>
  <si>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</si>
  <si>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</si>
  <si>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</si>
  <si>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</si>
  <si>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</si>
  <si>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</si>
  <si>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</si>
  <si>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</si>
  <si>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</si>
  <si>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</si>
  <si>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</si>
  <si>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</si>
  <si>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</si>
  <si>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</si>
  <si>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</si>
  <si>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</si>
  <si>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</si>
  <si>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</si>
  <si>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</si>
  <si>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</si>
  <si>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</si>
  <si>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</si>
  <si>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</si>
  <si>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</si>
  <si>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</si>
  <si>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</si>
  <si>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</si>
  <si>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</si>
  <si>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</si>
  <si>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</si>
  <si>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</si>
  <si>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</si>
  <si>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</si>
  <si>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</si>
  <si>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</si>
  <si>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</si>
  <si>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</si>
  <si>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</si>
  <si>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</si>
  <si>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</si>
  <si>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</si>
  <si>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</si>
  <si>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</si>
  <si>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</si>
  <si>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</si>
  <si>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</si>
  <si>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</si>
  <si>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</si>
  <si>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</si>
  <si>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</si>
  <si>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</si>
  <si>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</si>
  <si>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</si>
  <si>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</si>
  <si>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</si>
  <si>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</si>
  <si>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</si>
  <si>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</si>
  <si>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</si>
  <si>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</si>
  <si>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</si>
  <si>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</si>
  <si>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</si>
  <si>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</si>
  <si>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</si>
  <si>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</si>
  <si>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</si>
  <si>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</si>
  <si>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</si>
  <si>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</si>
  <si>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</si>
  <si>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</si>
  <si>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</si>
  <si>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</si>
  <si>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</si>
  <si>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</si>
  <si>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</si>
  <si>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</si>
  <si>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</si>
  <si>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</si>
  <si>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</si>
  <si>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</si>
  <si>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</si>
  <si>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</si>
  <si>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</si>
  <si>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</si>
  <si>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</si>
  <si>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</si>
  <si>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</si>
  <si>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</si>
  <si>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</si>
  <si>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</si>
  <si>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</si>
  <si>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</si>
  <si>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</si>
  <si>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</si>
  <si>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</si>
  <si>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</si>
  <si>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</si>
  <si>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</si>
  <si>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</si>
  <si>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</si>
  <si>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</si>
  <si>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</si>
  <si>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</si>
  <si>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</si>
  <si>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</si>
  <si>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</si>
  <si>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</si>
  <si>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</si>
  <si>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</si>
  <si>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</si>
  <si>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</si>
  <si>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</si>
  <si>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</si>
  <si>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</si>
  <si>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</si>
  <si>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</si>
  <si>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</si>
  <si>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</si>
  <si>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</si>
  <si>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</si>
  <si>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</si>
  <si>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</si>
  <si>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</si>
  <si>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</si>
  <si>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</si>
  <si>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</si>
  <si>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</si>
  <si>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</si>
  <si>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</si>
  <si>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</si>
  <si>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</si>
  <si>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</si>
  <si>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</si>
  <si>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</si>
  <si>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</si>
  <si>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</si>
  <si>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</si>
  <si>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</si>
  <si>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</si>
  <si>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</si>
  <si>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</si>
  <si>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</si>
  <si>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</si>
  <si>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</si>
  <si>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</si>
  <si>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</si>
  <si>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</si>
  <si>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</si>
  <si>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</si>
  <si>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</si>
  <si>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</si>
  <si>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</si>
  <si>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</si>
  <si>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</si>
  <si>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</si>
  <si>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</si>
  <si>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</si>
  <si>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</si>
  <si>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</si>
  <si>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</si>
  <si>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</si>
  <si>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</si>
  <si>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</si>
  <si>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</si>
  <si>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</si>
  <si>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</si>
  <si>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</si>
  <si>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</si>
  <si>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</si>
  <si>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</si>
  <si>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</si>
  <si>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</si>
  <si>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</si>
  <si>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</si>
  <si>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</si>
  <si>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</si>
  <si>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</si>
  <si>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</si>
  <si>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</si>
  <si>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</si>
  <si>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</si>
  <si>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</si>
  <si>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</si>
  <si>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</si>
  <si>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</si>
  <si>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</si>
  <si>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</si>
  <si>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</si>
  <si>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</si>
  <si>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</si>
  <si>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</si>
  <si>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</si>
  <si>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</si>
  <si>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</si>
  <si>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</si>
  <si>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</si>
  <si>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</si>
  <si>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</si>
  <si>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</si>
  <si>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</si>
  <si>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</si>
  <si>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</si>
  <si>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</si>
  <si>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</si>
  <si>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</si>
  <si>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</si>
  <si>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</si>
  <si>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</si>
  <si>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</si>
  <si>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</si>
  <si>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</si>
  <si>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</si>
  <si>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</si>
  <si>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</si>
  <si>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</si>
  <si>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</si>
  <si>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</si>
  <si>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</si>
  <si>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</si>
  <si>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</si>
  <si>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</si>
  <si>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</si>
  <si>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</si>
  <si>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</si>
  <si>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</si>
  <si>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</si>
  <si>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</si>
  <si>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</si>
  <si>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</si>
  <si>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</si>
  <si>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</si>
  <si>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</si>
  <si>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</si>
  <si>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</si>
  <si>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</si>
  <si>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</si>
  <si>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</si>
  <si>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</si>
  <si>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</si>
  <si>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</si>
  <si>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</si>
  <si>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</si>
  <si>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</si>
  <si>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</si>
  <si>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</si>
  <si>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</si>
  <si>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</si>
  <si>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</si>
  <si>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</si>
  <si>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</si>
  <si>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</si>
  <si>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</si>
  <si>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</si>
  <si>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</si>
  <si>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</si>
  <si>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</si>
  <si>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</si>
  <si>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</si>
  <si>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</si>
  <si>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</si>
  <si>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</si>
  <si>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</si>
  <si>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</si>
  <si>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</si>
  <si>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</si>
  <si>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</si>
  <si>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</si>
  <si>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</si>
  <si>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</si>
  <si>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</si>
  <si>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</si>
  <si>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</si>
  <si>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</si>
  <si>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</si>
  <si>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</si>
  <si>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</si>
  <si>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</si>
  <si>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</si>
  <si>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</si>
  <si>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</si>
  <si>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</si>
  <si>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</si>
  <si>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</si>
  <si>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</si>
  <si>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</si>
  <si>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</si>
  <si>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</si>
  <si>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</si>
  <si>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</si>
  <si>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</si>
  <si>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</si>
  <si>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</si>
  <si>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</si>
  <si>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</si>
  <si>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</si>
  <si>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</si>
  <si>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</si>
  <si>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</si>
  <si>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</si>
  <si>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</si>
  <si>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</si>
  <si>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</si>
  <si>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</si>
  <si>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</si>
  <si>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</si>
  <si>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</si>
  <si>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</si>
  <si>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</si>
  <si>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</si>
  <si>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</si>
  <si>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</si>
  <si>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</si>
  <si>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</si>
  <si>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</si>
  <si>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</si>
  <si>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</si>
  <si>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</si>
  <si>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</si>
  <si>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</si>
  <si>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</si>
  <si>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</si>
  <si>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</si>
  <si>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</si>
  <si>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</si>
  <si>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</si>
  <si>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</si>
  <si>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</si>
  <si>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</si>
  <si>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</si>
  <si>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</si>
  <si>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</si>
  <si>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</si>
  <si>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</si>
  <si>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</si>
  <si>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</si>
  <si>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</si>
  <si>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</si>
  <si>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</si>
  <si>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</si>
  <si>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</si>
  <si>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</si>
  <si>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</si>
  <si>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</si>
  <si>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</si>
  <si>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</si>
  <si>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</si>
  <si>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</si>
  <si>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</si>
  <si>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</si>
  <si>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</si>
  <si>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</si>
  <si>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</si>
  <si>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</si>
  <si>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</si>
  <si>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</si>
  <si>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</si>
  <si>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</si>
  <si>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</si>
  <si>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</si>
  <si>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</si>
  <si>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</si>
  <si>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</si>
  <si>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</si>
  <si>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</si>
  <si>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</si>
  <si>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</si>
  <si>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</si>
  <si>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</si>
  <si>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</si>
  <si>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</si>
  <si>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</si>
  <si>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</si>
  <si>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</si>
  <si>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</si>
  <si>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</si>
  <si>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</si>
  <si>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</si>
  <si>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</si>
  <si>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</si>
  <si>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</si>
  <si>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</si>
  <si>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</si>
  <si>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</si>
  <si>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</si>
  <si>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</si>
  <si>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</si>
  <si>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</si>
  <si>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</si>
  <si>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</si>
  <si>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</si>
  <si>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</si>
  <si>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</si>
  <si>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</si>
  <si>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</si>
  <si>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</si>
  <si>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</si>
  <si>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</si>
  <si>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</si>
  <si>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</si>
  <si>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</si>
  <si>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</si>
  <si>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</si>
  <si>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</si>
  <si>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</si>
  <si>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</si>
  <si>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</si>
  <si>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</si>
  <si>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</si>
  <si>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</si>
  <si>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</si>
  <si>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</si>
  <si>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</si>
  <si>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</si>
  <si>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</si>
  <si>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</si>
  <si>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</si>
  <si>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</si>
  <si>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</si>
  <si>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</si>
  <si>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</si>
  <si>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</si>
  <si>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</si>
  <si>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</si>
  <si>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</si>
  <si>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</si>
  <si>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</si>
  <si>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</si>
  <si>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</si>
  <si>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</si>
  <si>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</si>
  <si>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</si>
  <si>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</si>
  <si>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</si>
  <si>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</si>
  <si>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</si>
  <si>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</si>
  <si>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</si>
  <si>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</si>
  <si>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</si>
  <si>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</si>
  <si>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</si>
  <si>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</si>
  <si>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</si>
  <si>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</si>
  <si>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</si>
  <si>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</si>
  <si>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</si>
  <si>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</si>
  <si>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</si>
  <si>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</si>
  <si>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</si>
  <si>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</si>
  <si>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</si>
  <si>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</si>
  <si>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</si>
  <si>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</si>
  <si>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</si>
  <si>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</si>
  <si>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</si>
  <si>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</si>
  <si>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</si>
  <si>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</si>
  <si>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</si>
  <si>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</si>
  <si>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</si>
  <si>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</si>
  <si>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</si>
  <si>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</si>
  <si>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</si>
  <si>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</si>
  <si>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</si>
  <si>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</si>
  <si>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</si>
  <si>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</si>
  <si>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</si>
  <si>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</si>
  <si>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</si>
  <si>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</si>
  <si>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</si>
  <si>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</si>
  <si>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</si>
  <si>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</si>
  <si>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</si>
  <si>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</si>
  <si>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</si>
  <si>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</si>
  <si>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</si>
  <si>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</si>
  <si>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</si>
  <si>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</si>
  <si>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</si>
  <si>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</si>
  <si>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</si>
  <si>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</si>
  <si>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</si>
  <si>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</si>
  <si>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</si>
  <si>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</si>
  <si>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</si>
  <si>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</si>
  <si>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</si>
  <si>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</si>
  <si>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</si>
  <si>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</si>
  <si>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</si>
  <si>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</si>
  <si>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</si>
  <si>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</si>
  <si>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</si>
  <si>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</si>
  <si>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</si>
  <si>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</si>
  <si>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</si>
  <si>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</si>
  <si>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</si>
  <si>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</si>
  <si>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</si>
  <si>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</si>
  <si>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</si>
  <si>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</si>
  <si>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</si>
  <si>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</si>
  <si>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</si>
  <si>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</si>
  <si>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</si>
  <si>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</si>
  <si>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</si>
  <si>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</si>
  <si>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</si>
  <si>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</si>
  <si>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</si>
  <si>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</si>
  <si>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</si>
  <si>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</si>
  <si>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</si>
  <si>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</si>
  <si>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</si>
  <si>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</si>
  <si>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</si>
  <si>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</si>
  <si>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</si>
  <si>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</si>
  <si>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</si>
  <si>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</si>
  <si>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</si>
  <si>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</si>
  <si>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</si>
  <si>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</si>
  <si>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</si>
  <si>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</si>
  <si>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</si>
  <si>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</si>
  <si>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</si>
  <si>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</si>
  <si>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</si>
  <si>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</si>
  <si>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</si>
  <si>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</si>
  <si>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</si>
  <si>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</si>
  <si>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</si>
  <si>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</si>
  <si>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</si>
  <si>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</si>
  <si>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</si>
  <si>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</si>
  <si>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</si>
  <si>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</si>
  <si>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</si>
  <si>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</si>
  <si>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</si>
  <si>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</si>
  <si>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</si>
  <si>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</si>
  <si>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</si>
  <si>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</si>
  <si>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</si>
  <si>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</si>
  <si>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</si>
  <si>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</si>
  <si>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</si>
  <si>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</si>
  <si>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</si>
  <si>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</si>
  <si>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</si>
  <si>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</si>
  <si>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</si>
  <si>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</si>
  <si>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</si>
  <si>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</si>
  <si>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</si>
  <si>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</si>
  <si>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</si>
  <si>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</si>
  <si>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</si>
  <si>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</si>
  <si>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</si>
  <si>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</si>
  <si>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</si>
  <si>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</si>
  <si>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</si>
  <si>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</si>
  <si>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</si>
  <si>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</si>
  <si>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</si>
  <si>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</si>
  <si>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</si>
  <si>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</si>
  <si>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</si>
  <si>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</si>
  <si>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</si>
  <si>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</si>
  <si>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</si>
  <si>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</si>
  <si>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</si>
  <si>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</si>
  <si>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</si>
  <si>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</si>
  <si>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</si>
  <si>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</si>
  <si>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</si>
  <si>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</si>
  <si>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</si>
  <si>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</si>
  <si>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</si>
  <si>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</si>
  <si>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</si>
  <si>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</si>
  <si>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</si>
  <si>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</si>
  <si>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</si>
  <si>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</si>
  <si>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</si>
  <si>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</si>
  <si>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</si>
  <si>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</si>
  <si>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</si>
  <si>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</si>
  <si>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</si>
  <si>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</si>
  <si>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</si>
  <si>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</si>
  <si>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</si>
  <si>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</si>
  <si>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</si>
  <si>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</si>
  <si>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</si>
  <si>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</si>
  <si>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</si>
  <si>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</si>
  <si>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</si>
  <si>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</si>
  <si>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</si>
  <si>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</si>
  <si>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</si>
  <si>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</si>
  <si>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</si>
  <si>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</si>
  <si>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</si>
  <si>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</si>
  <si>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</si>
  <si>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</si>
  <si>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</si>
  <si>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</si>
  <si>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</si>
  <si>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</si>
  <si>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</si>
  <si>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</si>
  <si>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</si>
  <si>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</si>
  <si>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</si>
  <si>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</si>
  <si>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</si>
  <si>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</si>
  <si>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</si>
  <si>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</si>
  <si>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</si>
  <si>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</si>
  <si>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</si>
  <si>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</si>
  <si>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</si>
  <si>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</si>
  <si>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</si>
  <si>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</si>
  <si>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</si>
  <si>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</si>
  <si>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</si>
  <si>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</si>
  <si>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</si>
  <si>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</si>
  <si>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</si>
  <si>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</si>
  <si>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</si>
  <si>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</si>
  <si>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</si>
  <si>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</si>
  <si>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</si>
  <si>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</si>
  <si>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</si>
  <si>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</si>
  <si>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</si>
  <si>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</si>
  <si>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</si>
  <si>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</si>
  <si>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</si>
  <si>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</si>
  <si>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</si>
  <si>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</si>
  <si>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</si>
  <si>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</si>
  <si>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</si>
  <si>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</si>
  <si>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</si>
  <si>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</si>
  <si>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</si>
  <si>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</si>
  <si>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</si>
  <si>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</si>
  <si>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</si>
  <si>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</si>
  <si>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</si>
  <si>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</si>
  <si>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</si>
  <si>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</si>
  <si>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</si>
  <si>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</si>
  <si>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</si>
  <si>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</si>
  <si>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</si>
  <si>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</si>
  <si>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</si>
  <si>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</si>
  <si>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</si>
  <si>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</si>
  <si>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</si>
  <si>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</si>
  <si>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</si>
  <si>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</si>
  <si>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</si>
  <si>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</si>
  <si>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</si>
  <si>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</si>
  <si>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</si>
  <si>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</si>
  <si>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</si>
  <si>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</si>
  <si>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</si>
  <si>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</si>
  <si>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</si>
  <si>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</si>
  <si>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</si>
  <si>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</si>
  <si>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</si>
  <si>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</si>
  <si>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</si>
  <si>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</si>
  <si>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</si>
  <si>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</si>
  <si>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</si>
  <si>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</si>
  <si>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</si>
  <si>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</si>
  <si>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</si>
  <si>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</si>
  <si>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</si>
  <si>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</si>
  <si>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</si>
  <si>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</si>
  <si>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</si>
  <si>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</si>
  <si>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</si>
  <si>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</si>
  <si>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</si>
  <si>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</si>
  <si>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</si>
  <si>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</si>
  <si>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</si>
  <si>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</si>
  <si>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</si>
  <si>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</si>
  <si>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</si>
  <si>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</si>
  <si>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</si>
  <si>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</si>
  <si>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</si>
  <si>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</si>
  <si>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</si>
  <si>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</si>
  <si>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</si>
  <si>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</si>
  <si>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</si>
  <si>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</si>
  <si>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</si>
  <si>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</si>
  <si>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</si>
  <si>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</si>
  <si>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</si>
  <si>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</si>
  <si>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</si>
  <si>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</si>
  <si>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</si>
  <si>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</si>
  <si>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</si>
  <si>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</si>
  <si>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</si>
  <si>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</si>
  <si>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</si>
  <si>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</si>
  <si>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</si>
  <si>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</si>
  <si>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</si>
  <si>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</si>
  <si>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</si>
  <si>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</si>
  <si>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</si>
  <si>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</si>
  <si>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</si>
  <si>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</si>
  <si>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</si>
  <si>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</si>
  <si>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</si>
  <si>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</si>
  <si>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</si>
  <si>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</si>
  <si>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</si>
  <si>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</si>
  <si>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</si>
  <si>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</si>
  <si>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</si>
  <si>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</si>
  <si>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</si>
  <si>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</si>
  <si>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</si>
  <si>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</si>
  <si>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</si>
  <si>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</si>
  <si>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</si>
  <si>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</si>
  <si>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</si>
  <si>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</si>
  <si>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</si>
  <si>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</si>
  <si>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</si>
  <si>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</si>
  <si>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</si>
  <si>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</si>
  <si>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</si>
  <si>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</si>
  <si>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</si>
  <si>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</si>
  <si>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</si>
  <si>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</si>
  <si>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</si>
  <si>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</si>
  <si>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</si>
  <si>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</si>
  <si>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</si>
  <si>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</si>
  <si>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</si>
  <si>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</si>
  <si>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</si>
  <si>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</si>
  <si>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</si>
  <si>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</si>
  <si>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</si>
  <si>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</si>
  <si>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</si>
  <si>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</si>
  <si>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</si>
  <si>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</si>
  <si>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</si>
  <si>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</si>
  <si>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</si>
  <si>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</si>
  <si>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</si>
  <si>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</si>
  <si>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</si>
  <si>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</si>
  <si>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</si>
  <si>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</si>
  <si>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</si>
  <si>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</si>
  <si>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</si>
  <si>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</si>
  <si>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</si>
  <si>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</si>
  <si>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</si>
  <si>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</si>
  <si>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</si>
  <si>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</si>
  <si>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</si>
  <si>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</si>
  <si>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</si>
  <si>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</si>
  <si>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</si>
  <si>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</si>
  <si>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</si>
  <si>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</si>
  <si>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</si>
  <si>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</si>
  <si>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</si>
  <si>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</si>
  <si>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</si>
  <si>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</si>
  <si>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</si>
  <si>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</si>
  <si>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</si>
  <si>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</si>
  <si>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</si>
  <si>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</si>
  <si>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</si>
  <si>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</si>
  <si>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</si>
  <si>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</si>
  <si>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</si>
  <si>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</si>
  <si>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</si>
  <si>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</si>
  <si>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</si>
  <si>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</si>
  <si>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</si>
  <si>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</si>
  <si>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</si>
  <si>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</si>
  <si>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</si>
  <si>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</si>
  <si>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</si>
  <si>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</si>
  <si>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</si>
  <si>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</si>
  <si>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</si>
  <si>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</si>
  <si>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</si>
  <si>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</si>
  <si>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</si>
  <si>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</si>
  <si>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</si>
  <si>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</si>
  <si>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</si>
  <si>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</si>
  <si>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</si>
  <si>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</si>
  <si>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</si>
  <si>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</si>
  <si>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</si>
  <si>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</si>
  <si>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</si>
  <si>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</si>
  <si>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</si>
  <si>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</si>
  <si>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</si>
  <si>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</si>
  <si>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</si>
  <si>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</si>
  <si>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</si>
  <si>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</si>
  <si>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</si>
  <si>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</si>
  <si>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</si>
  <si>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</si>
  <si>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</si>
  <si>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</si>
  <si>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</si>
  <si>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</si>
  <si>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</si>
  <si>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</si>
  <si>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</si>
  <si>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</si>
  <si>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</si>
  <si>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</si>
  <si>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</si>
  <si>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</si>
  <si>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</si>
  <si>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</si>
  <si>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</si>
  <si>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</si>
  <si>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</si>
  <si>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</si>
  <si>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</si>
  <si>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</si>
  <si>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</si>
  <si>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</si>
  <si>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</si>
  <si>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</si>
  <si>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</si>
  <si>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</si>
  <si>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</si>
  <si>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</si>
  <si>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</si>
  <si>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</si>
  <si>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</si>
  <si>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</si>
  <si>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</si>
  <si>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</si>
  <si>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</si>
  <si>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</si>
  <si>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</si>
  <si>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</si>
  <si>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</si>
  <si>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</si>
  <si>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</si>
  <si>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</si>
  <si>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</si>
  <si>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</si>
  <si>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</si>
  <si>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</si>
  <si>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</si>
  <si>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</si>
  <si>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</si>
  <si>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</si>
  <si>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</si>
  <si>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</si>
  <si>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</si>
  <si>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</si>
  <si>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</si>
  <si>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</si>
  <si>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</si>
  <si>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</si>
  <si>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</si>
  <si>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</si>
  <si>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</si>
  <si>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</si>
  <si>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</si>
  <si>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</si>
  <si>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</si>
  <si>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</si>
  <si>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</si>
  <si>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</si>
  <si>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</si>
  <si>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</si>
  <si>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</si>
  <si>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</si>
  <si>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</si>
  <si>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</si>
  <si>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</si>
  <si>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</si>
  <si>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</si>
  <si>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</si>
  <si>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</si>
  <si>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</si>
  <si>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</si>
  <si>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</si>
  <si>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</si>
  <si>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</si>
  <si>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</si>
  <si>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</si>
  <si>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</si>
  <si>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</si>
  <si>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</si>
  <si>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</si>
  <si>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</si>
  <si>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</si>
  <si>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</si>
  <si>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</si>
  <si>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</si>
  <si>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</si>
  <si>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</si>
  <si>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</si>
  <si>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</si>
  <si>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</si>
  <si>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</si>
  <si>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</si>
  <si>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</si>
  <si>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</si>
  <si>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</si>
  <si>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</si>
  <si>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</si>
  <si>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</si>
  <si>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</si>
  <si>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</si>
  <si>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</si>
  <si>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</si>
  <si>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</si>
  <si>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</si>
  <si>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</si>
  <si>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</si>
  <si>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</si>
  <si>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</si>
  <si>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</si>
  <si>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</si>
  <si>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</si>
  <si>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</si>
  <si>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</si>
  <si>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</si>
  <si>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</si>
  <si>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</si>
  <si>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</si>
  <si>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</si>
  <si>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</si>
  <si>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</si>
  <si>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</si>
  <si>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</si>
  <si>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</si>
  <si>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</si>
  <si>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</si>
  <si>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</si>
  <si>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</si>
  <si>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</si>
  <si>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</si>
  <si>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</si>
  <si>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</si>
  <si>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</si>
  <si>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</si>
  <si>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</si>
  <si>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</si>
  <si>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</si>
  <si>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</si>
  <si>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</si>
  <si>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</si>
  <si>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</si>
  <si>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</si>
  <si>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</si>
  <si>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</si>
  <si>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</si>
  <si>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</si>
  <si>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</si>
  <si>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</si>
  <si>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</si>
  <si>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</si>
  <si>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</si>
  <si>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</si>
  <si>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</si>
  <si>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</si>
  <si>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</si>
  <si>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</si>
  <si>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</si>
  <si>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</si>
  <si>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</si>
  <si>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</si>
  <si>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</si>
  <si>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</si>
  <si>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</si>
  <si>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</si>
  <si>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</si>
  <si>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</si>
  <si>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</si>
  <si>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</si>
  <si>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</si>
  <si>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</si>
  <si>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</si>
  <si>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</si>
  <si>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</si>
  <si>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</si>
  <si>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</si>
  <si>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</si>
  <si>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</si>
  <si>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</si>
  <si>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</si>
  <si>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</si>
  <si>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</si>
  <si>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</si>
  <si>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</si>
  <si>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</si>
  <si>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</si>
  <si>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</si>
  <si>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</si>
  <si>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</si>
  <si>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</si>
  <si>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</si>
  <si>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</si>
  <si>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</si>
  <si>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</si>
  <si>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</si>
  <si>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</si>
  <si>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</si>
  <si>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</si>
  <si>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</si>
  <si>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</si>
  <si>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</si>
  <si>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</si>
  <si>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</si>
  <si>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</si>
  <si>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</si>
  <si>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</si>
  <si>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</si>
  <si>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</si>
  <si>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</si>
  <si>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</si>
  <si>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</si>
  <si>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</si>
  <si>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</si>
  <si>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</si>
  <si>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</si>
  <si>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</si>
  <si>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</si>
  <si>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</si>
  <si>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</si>
  <si>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</si>
  <si>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</si>
  <si>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</si>
  <si>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</si>
  <si>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</si>
  <si>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</si>
  <si>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</si>
  <si>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</si>
  <si>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</si>
  <si>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</si>
  <si>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</si>
  <si>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</si>
  <si>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</si>
  <si>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</si>
  <si>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</si>
  <si>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</si>
  <si>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</si>
  <si>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</si>
  <si>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</si>
  <si>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</si>
  <si>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</si>
  <si>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</si>
  <si>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</si>
  <si>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</si>
  <si>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</si>
  <si>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</si>
  <si>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</si>
  <si>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</si>
  <si>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</si>
  <si>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</si>
  <si>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</si>
  <si>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</si>
  <si>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</si>
  <si>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</si>
  <si>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</si>
  <si>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</si>
  <si>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</si>
  <si>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</si>
  <si>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</si>
  <si>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</si>
  <si>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</si>
  <si>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</si>
  <si>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</si>
  <si>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</si>
  <si>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</si>
  <si>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</si>
  <si>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</si>
  <si>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</si>
  <si>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</si>
  <si>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</si>
  <si>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</si>
  <si>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</si>
  <si>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</si>
  <si>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</si>
  <si>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</si>
  <si>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</si>
  <si>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</si>
  <si>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</si>
  <si>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</si>
  <si>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</si>
  <si>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</si>
  <si>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</si>
  <si>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</si>
  <si>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</si>
  <si>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</si>
  <si>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</si>
  <si>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</si>
  <si>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</si>
  <si>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</si>
  <si>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</si>
  <si>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</si>
  <si>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</si>
  <si>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</si>
  <si>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</si>
  <si>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</si>
  <si>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</si>
  <si>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</si>
  <si>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</si>
  <si>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</si>
  <si>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</si>
  <si>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</si>
  <si>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</si>
  <si>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</si>
  <si>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</si>
  <si>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</si>
  <si>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</si>
  <si>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</si>
  <si>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</si>
  <si>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</si>
  <si>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</si>
  <si>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</si>
  <si>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</si>
  <si>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</si>
  <si>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</si>
  <si>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</si>
  <si>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</si>
  <si>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</si>
  <si>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</si>
  <si>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</si>
  <si>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</si>
  <si>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</si>
  <si>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</si>
  <si>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</si>
  <si>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</si>
  <si>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</si>
  <si>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</si>
  <si>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</si>
  <si>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</si>
  <si>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</si>
  <si>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</si>
  <si>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</si>
  <si>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</si>
  <si>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</si>
  <si>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</si>
  <si>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</si>
  <si>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</si>
  <si>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</si>
  <si>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</si>
  <si>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</si>
  <si>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</si>
  <si>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</si>
  <si>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</si>
  <si>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</si>
  <si>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</si>
  <si>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</si>
  <si>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</si>
  <si>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</si>
  <si>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</si>
  <si>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</si>
  <si>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</si>
  <si>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</si>
  <si>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</si>
  <si>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</si>
  <si>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</si>
  <si>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</si>
  <si>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</si>
  <si>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</si>
  <si>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</si>
  <si>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</si>
  <si>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</si>
  <si>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</si>
  <si>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</si>
  <si>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</si>
  <si>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</si>
  <si>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</si>
  <si>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</si>
  <si>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</si>
  <si>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</si>
  <si>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</si>
  <si>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</si>
  <si>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</si>
  <si>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</si>
  <si>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</si>
  <si>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</si>
  <si>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</si>
  <si>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</si>
  <si>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</si>
  <si>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</si>
  <si>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</si>
  <si>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</si>
  <si>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</si>
  <si>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</si>
  <si>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</si>
  <si>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</si>
  <si>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</si>
  <si>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</si>
  <si>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</si>
  <si>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</si>
  <si>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</si>
  <si>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</si>
  <si>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</si>
  <si>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</si>
  <si>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</si>
  <si>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</si>
  <si>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</si>
  <si>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</si>
  <si>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</si>
  <si>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</si>
  <si>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</si>
  <si>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</si>
  <si>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</si>
  <si>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</si>
  <si>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</si>
  <si>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</si>
  <si>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</si>
  <si>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</si>
  <si>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</si>
  <si>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</si>
  <si>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</si>
  <si>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</si>
  <si>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</si>
  <si>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</si>
  <si>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</si>
  <si>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</si>
  <si>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</si>
  <si>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</si>
  <si>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</si>
  <si>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</si>
  <si>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</si>
  <si>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</si>
  <si>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</si>
  <si>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</si>
  <si>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</si>
  <si>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</si>
  <si>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</si>
  <si>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</si>
  <si>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</si>
  <si>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</si>
  <si>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</si>
  <si>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</si>
  <si>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</si>
  <si>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</si>
  <si>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</si>
  <si>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</si>
  <si>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</si>
  <si>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</si>
  <si>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</si>
  <si>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</si>
  <si>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</si>
  <si>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</si>
  <si>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</si>
  <si>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</si>
  <si>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</si>
  <si>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</si>
  <si>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</si>
  <si>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</si>
  <si>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</si>
  <si>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</si>
  <si>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</si>
  <si>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</si>
  <si>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</si>
  <si>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</si>
  <si>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</si>
  <si>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</si>
  <si>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</si>
  <si>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</si>
  <si>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</si>
  <si>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</si>
  <si>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</si>
  <si>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</si>
  <si>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</si>
  <si>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</si>
  <si>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</si>
  <si>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</si>
  <si>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</si>
  <si>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</si>
  <si>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</si>
  <si>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</si>
  <si>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</si>
  <si>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</si>
  <si>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</si>
  <si>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</si>
  <si>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</si>
  <si>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</si>
  <si>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</si>
  <si>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</si>
  <si>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</si>
  <si>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</si>
  <si>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</si>
  <si>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</si>
  <si>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</si>
  <si>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</si>
  <si>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</si>
  <si>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</si>
  <si>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</si>
  <si>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</si>
  <si>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</si>
  <si>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</si>
  <si>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</si>
  <si>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</si>
  <si>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</si>
  <si>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</si>
  <si>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</si>
  <si>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</si>
  <si>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</si>
  <si>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</si>
  <si>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</si>
  <si>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</si>
  <si>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</si>
  <si>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</si>
  <si>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</si>
  <si>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</si>
  <si>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</si>
  <si>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</si>
  <si>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</si>
  <si>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</si>
  <si>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</si>
  <si>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</si>
  <si>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</si>
  <si>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</si>
  <si>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</si>
  <si>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</si>
  <si>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</si>
  <si>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</si>
  <si>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</si>
  <si>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</si>
  <si>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</si>
  <si>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</si>
  <si>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</si>
  <si>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</si>
  <si>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</si>
  <si>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</si>
  <si>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</si>
  <si>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</si>
  <si>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</si>
  <si>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</si>
  <si>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</si>
  <si>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</si>
  <si>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</si>
  <si>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</si>
  <si>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</si>
  <si>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</si>
  <si>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</si>
  <si>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</si>
  <si>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</si>
  <si>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</si>
  <si>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</si>
  <si>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</si>
  <si>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</si>
  <si>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</si>
  <si>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</si>
  <si>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</si>
  <si>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</si>
  <si>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</si>
  <si>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</si>
  <si>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</si>
  <si>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</si>
  <si>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</si>
  <si>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</si>
  <si>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</si>
  <si>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</si>
  <si>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</si>
  <si>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</si>
  <si>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</si>
  <si>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</si>
  <si>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</si>
  <si>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</si>
  <si>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</si>
  <si>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</si>
  <si>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</si>
  <si>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</si>
  <si>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</si>
  <si>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</si>
  <si>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</si>
  <si>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</si>
  <si>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</si>
  <si>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</si>
  <si>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</si>
  <si>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</si>
  <si>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</si>
  <si>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</si>
  <si>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</si>
  <si>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</si>
  <si>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</si>
  <si>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</si>
  <si>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</si>
  <si>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</si>
  <si>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</si>
  <si>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</si>
  <si>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</si>
  <si>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</si>
  <si>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</si>
  <si>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</si>
  <si>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</si>
  <si>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</si>
  <si>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</si>
  <si>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</si>
  <si>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</si>
  <si>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</si>
  <si>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</si>
  <si>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</si>
  <si>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</si>
  <si>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</si>
  <si>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</si>
  <si>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</si>
  <si>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</si>
  <si>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</si>
  <si>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</si>
  <si>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</si>
  <si>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</si>
  <si>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</si>
  <si>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</si>
  <si>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</si>
  <si>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</si>
  <si>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</si>
  <si>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</si>
  <si>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</si>
  <si>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</si>
  <si>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</si>
  <si>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</si>
  <si>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</si>
  <si>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</si>
  <si>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</si>
  <si>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</si>
  <si>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</si>
  <si>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</si>
  <si>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</si>
  <si>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</si>
  <si>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</si>
  <si>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</si>
  <si>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</si>
  <si>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</si>
  <si>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</si>
  <si>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</si>
  <si>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</si>
  <si>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</si>
  <si>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</si>
  <si>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</si>
  <si>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</si>
  <si>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</si>
  <si>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</si>
  <si>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</si>
  <si>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</si>
  <si>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</si>
  <si>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</si>
  <si>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</si>
  <si>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</si>
  <si>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</si>
  <si>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</si>
  <si>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</si>
  <si>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</si>
  <si>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</si>
  <si>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</si>
  <si>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</si>
  <si>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</si>
  <si>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</si>
  <si>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</si>
  <si>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</si>
  <si>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</si>
  <si>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</si>
  <si>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</si>
  <si>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</si>
  <si>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</si>
  <si>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</si>
  <si>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</si>
  <si>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</si>
  <si>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</si>
  <si>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</si>
  <si>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</si>
  <si>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</si>
  <si>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</si>
  <si>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</si>
  <si>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</si>
  <si>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</si>
  <si>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</si>
  <si>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</si>
  <si>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</si>
  <si>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</si>
  <si>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</si>
  <si>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</si>
  <si>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</si>
  <si>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</si>
  <si>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</si>
  <si>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</si>
  <si>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</si>
  <si>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</si>
  <si>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</si>
  <si>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</si>
  <si>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</si>
  <si>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</si>
  <si>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</si>
  <si>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</si>
  <si>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</si>
  <si>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</si>
  <si>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</si>
  <si>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</si>
  <si>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</si>
  <si>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</si>
  <si>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</si>
  <si>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</si>
  <si>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</si>
  <si>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</si>
  <si>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</si>
  <si>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</si>
  <si>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</si>
  <si>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</si>
  <si>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</si>
  <si>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</si>
  <si>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</si>
  <si>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</si>
  <si>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</si>
  <si>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</si>
  <si>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</si>
  <si>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</si>
  <si>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</si>
  <si>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</si>
  <si>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</si>
  <si>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</si>
  <si>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</si>
  <si>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</si>
  <si>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</si>
  <si>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</si>
  <si>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</si>
  <si>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</si>
  <si>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</si>
  <si>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</si>
  <si>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</si>
  <si>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</si>
  <si>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</si>
  <si>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</si>
  <si>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</si>
  <si>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</si>
  <si>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</si>
  <si>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</si>
  <si>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</si>
  <si>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</si>
  <si>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</si>
  <si>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</si>
  <si>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</si>
  <si>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</si>
  <si>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</si>
  <si>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</si>
  <si>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</si>
  <si>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</si>
  <si>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</si>
  <si>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</si>
  <si>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</si>
  <si>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</si>
  <si>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</si>
  <si>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</si>
  <si>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</si>
  <si>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</si>
  <si>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</si>
  <si>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</si>
  <si>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</si>
  <si>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</si>
  <si>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</si>
  <si>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</si>
  <si>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</si>
  <si>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</si>
  <si>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</si>
  <si>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</si>
  <si>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</si>
  <si>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</si>
  <si>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</si>
  <si>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</si>
  <si>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</si>
  <si>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</si>
  <si>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</si>
  <si>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</si>
  <si>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</si>
  <si>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</si>
  <si>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</si>
  <si>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</si>
  <si>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</si>
  <si>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</si>
  <si>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</si>
  <si>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</si>
  <si>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</si>
  <si>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</si>
  <si>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</si>
  <si>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</si>
  <si>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</si>
  <si>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</si>
  <si>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</si>
  <si>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</si>
  <si>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</si>
  <si>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</si>
  <si>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</si>
  <si>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</si>
  <si>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</si>
  <si>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</si>
  <si>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</si>
  <si>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</si>
  <si>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</si>
  <si>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</si>
  <si>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</si>
  <si>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</si>
  <si>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</si>
  <si>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</si>
  <si>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</si>
  <si>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</si>
  <si>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</si>
  <si>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</si>
  <si>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</si>
  <si>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</si>
  <si>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</si>
  <si>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</si>
  <si>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</si>
  <si>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</si>
  <si>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</si>
  <si>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</si>
  <si>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</si>
  <si>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</si>
  <si>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</si>
  <si>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</si>
  <si>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</si>
  <si>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</si>
  <si>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</si>
  <si>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</si>
  <si>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</si>
  <si>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</si>
  <si>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</si>
  <si>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</si>
  <si>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</si>
  <si>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</si>
  <si>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</si>
  <si>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</si>
  <si>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</si>
  <si>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</si>
  <si>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</si>
  <si>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</si>
  <si>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</si>
  <si>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</si>
  <si>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</si>
  <si>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</si>
  <si>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</si>
  <si>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</si>
  <si>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</si>
  <si>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</si>
  <si>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</si>
  <si>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</si>
  <si>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</si>
  <si>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</si>
  <si>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</si>
  <si>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</si>
  <si>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</si>
  <si>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</si>
  <si>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</si>
  <si>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</si>
  <si>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</si>
  <si>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</si>
  <si>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</si>
  <si>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</si>
  <si>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</si>
  <si>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</si>
  <si>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</si>
  <si>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</si>
  <si>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</si>
  <si>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</si>
  <si>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</si>
  <si>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</si>
  <si>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</si>
  <si>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</si>
  <si>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</si>
  <si>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</si>
  <si>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</si>
  <si>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</si>
  <si>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</si>
  <si>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</si>
  <si>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</si>
  <si>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</si>
  <si>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</si>
  <si>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</si>
  <si>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</si>
  <si>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</si>
  <si>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</si>
  <si>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</si>
  <si>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</si>
  <si>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</si>
  <si>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</si>
  <si>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</si>
  <si>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</si>
  <si>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</si>
  <si>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</si>
  <si>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</si>
  <si>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</si>
  <si>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</si>
  <si>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</si>
  <si>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</si>
  <si>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</si>
  <si>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</si>
  <si>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</si>
  <si>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</si>
  <si>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</si>
  <si>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</si>
  <si>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</si>
  <si>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</si>
  <si>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</si>
  <si>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</si>
  <si>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</si>
  <si>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</si>
  <si>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</si>
  <si>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</si>
  <si>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</si>
  <si>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</si>
  <si>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</si>
  <si>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</si>
  <si>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</si>
  <si>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</si>
  <si>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</si>
  <si>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</si>
  <si>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</si>
  <si>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</si>
  <si>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</si>
  <si>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</si>
  <si>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</si>
  <si>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</si>
  <si>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</si>
  <si>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</si>
  <si>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</si>
  <si>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</si>
  <si>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</si>
  <si>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</si>
  <si>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</si>
  <si>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</si>
  <si>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</si>
  <si>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</si>
  <si>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</si>
  <si>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</si>
  <si>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</si>
  <si>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</si>
  <si>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</si>
  <si>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</si>
  <si>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</si>
  <si>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</si>
  <si>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</si>
  <si>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</si>
  <si>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</si>
  <si>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</si>
  <si>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</si>
  <si>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</si>
  <si>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</si>
  <si>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</si>
  <si>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</si>
  <si>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</si>
  <si>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</si>
  <si>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</si>
  <si>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</si>
  <si>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</si>
  <si>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</si>
  <si>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</si>
  <si>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</si>
  <si>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</si>
  <si>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</si>
  <si>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</si>
  <si>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</si>
  <si>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</si>
  <si>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</si>
  <si>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</si>
  <si>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</si>
  <si>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</si>
  <si>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</si>
  <si>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</si>
  <si>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</si>
  <si>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</si>
  <si>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</si>
  <si>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</si>
  <si>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</si>
  <si>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</si>
  <si>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</si>
  <si>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</si>
  <si>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</si>
  <si>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</si>
  <si>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</si>
  <si>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</si>
  <si>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</si>
  <si>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</si>
  <si>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</si>
  <si>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</si>
  <si>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</si>
  <si>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</si>
  <si>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</si>
  <si>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</si>
  <si>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</si>
  <si>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</si>
  <si>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</si>
  <si>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</si>
  <si>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</si>
  <si>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</si>
  <si>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</si>
  <si>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</si>
  <si>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</si>
  <si>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</si>
  <si>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</si>
  <si>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</si>
  <si>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</si>
  <si>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</si>
  <si>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</si>
  <si>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</si>
  <si>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</si>
  <si>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</si>
  <si>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</si>
  <si>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</si>
  <si>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</si>
  <si>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</si>
  <si>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</si>
  <si>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</si>
  <si>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</si>
  <si>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</si>
  <si>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</si>
  <si>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</si>
  <si>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</si>
  <si>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</si>
  <si>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</si>
  <si>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</si>
  <si>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</si>
  <si>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</si>
  <si>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</si>
  <si>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</si>
  <si>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</si>
  <si>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</si>
  <si>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</si>
  <si>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</si>
  <si>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</si>
  <si>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</si>
  <si>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</si>
  <si>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</si>
  <si>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</si>
  <si>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</si>
  <si>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</si>
  <si>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</si>
  <si>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</si>
  <si>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</si>
  <si>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</si>
  <si>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</si>
  <si>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</si>
  <si>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</si>
  <si>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</si>
  <si>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</si>
  <si>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</si>
  <si>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</si>
  <si>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</si>
  <si>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</si>
  <si>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</si>
  <si>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</si>
  <si>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</si>
  <si>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</si>
  <si>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</si>
  <si>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</si>
  <si>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</si>
  <si>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</si>
  <si>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</si>
  <si>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</si>
  <si>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</si>
  <si>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</si>
  <si>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</si>
  <si>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</si>
  <si>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</si>
  <si>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</si>
  <si>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</si>
  <si>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</si>
  <si>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</si>
  <si>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</si>
  <si>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</si>
  <si>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</si>
  <si>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</si>
  <si>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</si>
  <si>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</si>
  <si>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</si>
  <si>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</si>
  <si>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</si>
  <si>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</si>
  <si>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</si>
  <si>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</si>
  <si>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</si>
  <si>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</si>
  <si>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</si>
  <si>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</si>
  <si>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</si>
  <si>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</si>
  <si>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</si>
  <si>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</si>
  <si>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</si>
  <si>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</si>
  <si>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</si>
  <si>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</si>
  <si>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</si>
  <si>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</si>
  <si>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</si>
  <si>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</si>
  <si>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</si>
  <si>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</si>
  <si>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</si>
  <si>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</si>
  <si>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</si>
  <si>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</si>
  <si>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</si>
  <si>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</si>
  <si>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</si>
  <si>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</si>
  <si>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</si>
  <si>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</si>
  <si>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</si>
  <si>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</si>
  <si>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</si>
  <si>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</si>
  <si>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</si>
  <si>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</si>
  <si>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</si>
  <si>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</si>
  <si>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</si>
  <si>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</si>
  <si>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</si>
  <si>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</si>
  <si>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</si>
  <si>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</si>
  <si>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</si>
  <si>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</si>
  <si>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</si>
  <si>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</si>
  <si>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</si>
  <si>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</si>
  <si>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</si>
  <si>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</si>
  <si>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</si>
  <si>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</si>
  <si>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</si>
  <si>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</si>
  <si>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</si>
  <si>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</si>
  <si>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</si>
  <si>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</si>
  <si>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</si>
  <si>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</si>
  <si>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</si>
  <si>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</si>
  <si>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</si>
  <si>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</si>
  <si>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</si>
  <si>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</si>
  <si>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</si>
  <si>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</si>
  <si>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</si>
  <si>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</si>
  <si>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</si>
  <si>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</si>
  <si>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</si>
  <si>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</si>
  <si>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</si>
  <si>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</si>
  <si>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</si>
  <si>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</si>
  <si>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</si>
  <si>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</si>
  <si>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</si>
  <si>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</si>
  <si>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</si>
  <si>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</si>
  <si>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</si>
  <si>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</si>
  <si>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</si>
  <si>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</si>
  <si>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</si>
  <si>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</si>
  <si>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</si>
  <si>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</si>
  <si>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</si>
  <si>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</si>
  <si>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</si>
  <si>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</si>
  <si>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</si>
  <si>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</si>
  <si>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</si>
  <si>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</si>
  <si>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</si>
  <si>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</si>
  <si>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</si>
  <si>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</si>
  <si>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</si>
  <si>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</si>
  <si>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</si>
  <si>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</si>
  <si>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</si>
  <si>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</si>
  <si>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</si>
  <si>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</si>
  <si>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</si>
  <si>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</si>
  <si>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</si>
  <si>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</si>
  <si>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</si>
  <si>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</si>
  <si>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</si>
  <si>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</si>
  <si>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</si>
  <si>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</si>
  <si>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</si>
  <si>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</si>
  <si>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</si>
  <si>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</si>
  <si>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</si>
  <si>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</si>
  <si>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</si>
  <si>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</si>
  <si>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</si>
  <si>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</si>
  <si>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</si>
  <si>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</si>
  <si>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</si>
  <si>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</si>
  <si>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</si>
  <si>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</si>
  <si>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</si>
  <si>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</si>
  <si>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</si>
  <si>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</si>
  <si>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</si>
  <si>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</si>
  <si>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</si>
  <si>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</si>
  <si>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</si>
  <si>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</si>
  <si>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</si>
  <si>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</si>
  <si>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</si>
  <si>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</si>
  <si>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</si>
  <si>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</si>
  <si>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</si>
  <si>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</si>
  <si>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</si>
  <si>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</si>
  <si>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</si>
  <si>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</si>
  <si>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</si>
  <si>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</si>
  <si>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</si>
  <si>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</si>
  <si>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</si>
  <si>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</si>
  <si>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</si>
  <si>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</si>
  <si>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</si>
  <si>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</si>
  <si>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</si>
  <si>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</si>
  <si>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</si>
  <si>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</si>
  <si>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</si>
  <si>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</si>
  <si>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</si>
  <si>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</si>
  <si>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</si>
  <si>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</si>
  <si>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</si>
  <si>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</si>
  <si>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</si>
  <si>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</si>
  <si>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</si>
  <si>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</si>
  <si>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</si>
  <si>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</si>
  <si>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</si>
  <si>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</si>
  <si>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</si>
  <si>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</si>
  <si>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</si>
  <si>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</si>
  <si>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</si>
  <si>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</si>
  <si>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</si>
  <si>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</si>
  <si>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</si>
  <si>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</si>
  <si>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</si>
  <si>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</si>
  <si>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</si>
  <si>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</si>
  <si>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</si>
  <si>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</si>
  <si>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</si>
  <si>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</si>
  <si>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</si>
  <si>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</si>
  <si>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</si>
  <si>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</si>
  <si>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</si>
  <si>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</si>
  <si>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</si>
  <si>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</si>
  <si>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</si>
  <si>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</si>
  <si>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</si>
  <si>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</si>
  <si>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</si>
  <si>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</si>
  <si>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</si>
  <si>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</si>
  <si>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</si>
  <si>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</si>
  <si>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</si>
  <si>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</si>
  <si>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</si>
  <si>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</si>
  <si>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</si>
  <si>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</si>
  <si>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</si>
  <si>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</si>
  <si>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</si>
  <si>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</si>
  <si>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</si>
  <si>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</si>
  <si>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</si>
  <si>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</si>
  <si>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</si>
  <si>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</si>
  <si>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</si>
  <si>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</si>
  <si>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</si>
  <si>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</si>
  <si>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</si>
  <si>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</si>
  <si>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</si>
  <si>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</si>
  <si>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</si>
  <si>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</si>
  <si>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</si>
  <si>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</si>
  <si>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</si>
  <si>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</si>
  <si>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</si>
  <si>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</si>
  <si>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</si>
  <si>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</si>
  <si>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</si>
  <si>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</si>
  <si>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</si>
  <si>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</si>
  <si>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</si>
  <si>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</si>
  <si>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</si>
  <si>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</si>
  <si>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</si>
  <si>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</si>
  <si>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</si>
  <si>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</si>
  <si>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</si>
  <si>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</si>
  <si>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</si>
  <si>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</si>
  <si>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</si>
  <si>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</si>
  <si>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</si>
  <si>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</si>
  <si>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</si>
  <si>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</si>
  <si>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</si>
  <si>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</si>
  <si>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</si>
  <si>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</si>
  <si>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</si>
  <si>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</si>
  <si>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</si>
  <si>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</si>
  <si>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</si>
  <si>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</si>
  <si>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</si>
  <si>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</si>
  <si>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</si>
  <si>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</si>
  <si>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</si>
  <si>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</si>
  <si>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</si>
  <si>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</si>
  <si>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</si>
  <si>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</si>
  <si>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</si>
  <si>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</si>
  <si>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</si>
  <si>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</si>
  <si>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</si>
  <si>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</si>
  <si>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</si>
  <si>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</si>
  <si>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</si>
  <si>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</si>
  <si>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</si>
  <si>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</si>
  <si>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</si>
  <si>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</si>
  <si>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</si>
  <si>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</si>
  <si>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</si>
  <si>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</si>
  <si>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</si>
  <si>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</si>
  <si>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</si>
  <si>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</si>
  <si>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</si>
  <si>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</si>
  <si>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</si>
  <si>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</si>
  <si>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</si>
  <si>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</si>
  <si>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</si>
  <si>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</si>
  <si>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</si>
  <si>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</si>
  <si>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</si>
  <si>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</si>
  <si>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</si>
  <si>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</si>
  <si>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</si>
  <si>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</si>
  <si>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</si>
  <si>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</si>
  <si>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</si>
  <si>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</si>
  <si>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</si>
  <si>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</si>
  <si>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</si>
  <si>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</si>
  <si>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</si>
  <si>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</si>
  <si>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</si>
  <si>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</si>
  <si>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</si>
  <si>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</si>
  <si>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</si>
  <si>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</si>
  <si>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</si>
  <si>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</si>
  <si>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</si>
  <si>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</si>
  <si>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</si>
  <si>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</si>
  <si>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</si>
  <si>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</si>
  <si>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</si>
  <si>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</si>
  <si>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</si>
  <si>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</si>
  <si>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</si>
  <si>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</si>
  <si>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</si>
  <si>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</si>
  <si>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</si>
  <si>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</si>
  <si>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</si>
  <si>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</si>
  <si>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</si>
  <si>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</si>
  <si>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</si>
  <si>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</si>
  <si>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</si>
  <si>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</si>
  <si>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</si>
  <si>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</si>
  <si>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</si>
  <si>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</si>
  <si>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</si>
  <si>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</si>
  <si>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</si>
  <si>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</si>
  <si>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</si>
  <si>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</si>
  <si>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</si>
  <si>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</si>
  <si>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</si>
  <si>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</si>
  <si>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</si>
  <si>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</si>
  <si>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</si>
  <si>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</si>
  <si>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</si>
  <si>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</si>
  <si>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</si>
  <si>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</si>
  <si>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</si>
  <si>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</si>
  <si>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</si>
  <si>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</si>
  <si>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</si>
  <si>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</si>
  <si>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</si>
  <si>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</si>
  <si>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</si>
  <si>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</si>
  <si>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</si>
  <si>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</si>
  <si>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</si>
  <si>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</si>
  <si>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</si>
  <si>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</si>
  <si>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</si>
  <si>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</si>
  <si>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</si>
  <si>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</si>
  <si>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</si>
  <si>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</si>
  <si>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</si>
  <si>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</si>
  <si>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</si>
  <si>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</si>
  <si>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</si>
  <si>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</si>
  <si>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</si>
  <si>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</si>
  <si>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</si>
  <si>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</si>
  <si>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</si>
  <si>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</si>
  <si>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</si>
  <si>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</si>
  <si>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</si>
  <si>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</si>
  <si>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</si>
  <si>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</si>
  <si>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</si>
  <si>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</si>
  <si>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</si>
  <si>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</si>
  <si>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</si>
  <si>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</si>
  <si>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</si>
  <si>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</si>
  <si>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</si>
  <si>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</si>
  <si>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</si>
  <si>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</si>
  <si>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</si>
  <si>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</si>
  <si>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</si>
  <si>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</si>
  <si>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</si>
  <si>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</si>
  <si>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</si>
  <si>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</si>
  <si>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</si>
  <si>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</si>
  <si>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</si>
  <si>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</si>
  <si>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</si>
  <si>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</si>
  <si>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</si>
  <si>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</si>
  <si>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</si>
  <si>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</si>
  <si>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</si>
  <si>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</si>
  <si>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</si>
  <si>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</si>
  <si>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</si>
  <si>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</si>
  <si>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</si>
  <si>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</si>
  <si>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</si>
  <si>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</si>
  <si>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</si>
  <si>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</si>
  <si>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</si>
  <si>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</si>
  <si>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</si>
  <si>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</si>
  <si>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</si>
  <si>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</si>
  <si>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</si>
  <si>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</si>
  <si>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</si>
  <si>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</si>
  <si>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</si>
  <si>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</si>
  <si>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</si>
  <si>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</si>
  <si>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</si>
  <si>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</si>
  <si>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</si>
  <si>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</si>
  <si>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</si>
  <si>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</si>
  <si>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</si>
  <si>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</si>
  <si>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</si>
  <si>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</si>
  <si>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</si>
  <si>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</si>
  <si>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</si>
  <si>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</si>
  <si>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</si>
  <si>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</si>
  <si>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</si>
  <si>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</si>
  <si>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</si>
  <si>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</si>
  <si>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</si>
  <si>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</si>
  <si>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</si>
  <si>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</si>
  <si>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</si>
  <si>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</si>
  <si>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</si>
  <si>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</si>
  <si>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</si>
  <si>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</si>
  <si>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</si>
  <si>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</si>
  <si>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</si>
  <si>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</si>
  <si>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</si>
  <si>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</si>
  <si>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</si>
  <si>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</si>
  <si>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</si>
  <si>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</si>
  <si>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</si>
  <si>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</si>
  <si>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</si>
  <si>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</si>
  <si>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</si>
  <si>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</si>
  <si>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</si>
  <si>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</si>
  <si>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</si>
  <si>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</si>
  <si>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</si>
  <si>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</si>
  <si>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</si>
  <si>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</si>
  <si>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</si>
  <si>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</si>
  <si>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</si>
  <si>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</si>
  <si>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</si>
  <si>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</si>
  <si>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</si>
  <si>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</si>
  <si>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</si>
  <si>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</si>
  <si>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</si>
  <si>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</si>
  <si>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</si>
  <si>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</si>
  <si>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</si>
  <si>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</si>
  <si>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</si>
  <si>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</si>
  <si>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</si>
  <si>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</si>
  <si>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</si>
  <si>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</si>
  <si>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</si>
  <si>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</si>
  <si>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</si>
  <si>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</si>
  <si>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</si>
  <si>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</si>
  <si>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</si>
  <si>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</si>
  <si>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</si>
  <si>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</si>
  <si>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</si>
  <si>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</si>
  <si>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</si>
  <si>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</si>
  <si>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</si>
  <si>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</si>
  <si>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</si>
  <si>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</si>
  <si>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</si>
  <si>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</si>
  <si>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</si>
  <si>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</si>
  <si>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</si>
  <si>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</si>
  <si>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</si>
  <si>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</si>
  <si>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</si>
  <si>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</si>
  <si>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</si>
  <si>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</si>
  <si>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</si>
  <si>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</si>
  <si>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</si>
  <si>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</si>
  <si>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</si>
  <si>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</si>
  <si>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</si>
  <si>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</si>
  <si>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</si>
  <si>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</si>
  <si>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</si>
  <si>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</si>
  <si>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</si>
  <si>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</si>
  <si>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</si>
  <si>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</si>
  <si>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</si>
  <si>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</si>
  <si>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</si>
  <si>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</si>
  <si>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</si>
  <si>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</si>
  <si>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</si>
  <si>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</si>
  <si>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</si>
  <si>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</si>
  <si>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</si>
  <si>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</si>
  <si>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</si>
  <si>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</si>
  <si>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</si>
  <si>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</si>
  <si>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</si>
  <si>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</si>
  <si>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</si>
  <si>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</si>
  <si>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</si>
  <si>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</si>
  <si>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</si>
  <si>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</si>
  <si>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</si>
  <si>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</si>
  <si>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</si>
  <si>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</si>
  <si>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</si>
  <si>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</si>
  <si>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</si>
  <si>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</si>
  <si>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</si>
  <si>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</si>
  <si>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</si>
  <si>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</si>
  <si>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</si>
  <si>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</si>
  <si>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</si>
  <si>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</si>
  <si>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</si>
  <si>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</si>
  <si>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</si>
  <si>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</si>
  <si>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</si>
  <si>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</si>
  <si>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</si>
  <si>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</si>
  <si>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</si>
  <si>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</si>
  <si>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</si>
  <si>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</si>
  <si>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</si>
  <si>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</si>
  <si>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</si>
  <si>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</si>
  <si>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</si>
  <si>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</si>
  <si>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</si>
  <si>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</si>
  <si>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</si>
  <si>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</si>
  <si>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</si>
  <si>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</si>
  <si>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</si>
  <si>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</si>
  <si>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</si>
  <si>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</si>
  <si>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</si>
  <si>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</si>
  <si>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</si>
  <si>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</si>
  <si>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</si>
  <si>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</si>
  <si>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</si>
  <si>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</si>
  <si>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</si>
  <si>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</si>
  <si>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</si>
  <si>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</si>
  <si>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</si>
  <si>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</si>
  <si>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</si>
  <si>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</si>
  <si>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</si>
  <si>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</si>
  <si>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</si>
  <si>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</si>
  <si>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</si>
  <si>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</si>
  <si>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</si>
  <si>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</si>
  <si>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</si>
  <si>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</si>
  <si>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</si>
  <si>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</si>
  <si>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</si>
  <si>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</si>
  <si>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</si>
  <si>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</si>
  <si>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</si>
  <si>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</si>
  <si>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</si>
  <si>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</si>
  <si>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</si>
  <si>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</si>
  <si>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</si>
  <si>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</si>
  <si>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</si>
  <si>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</si>
  <si>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</si>
  <si>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</si>
  <si>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</si>
  <si>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</si>
  <si>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</si>
  <si>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</si>
  <si>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</si>
  <si>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</si>
  <si>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</si>
  <si>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</si>
  <si>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</si>
  <si>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</si>
  <si>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</si>
  <si>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</si>
  <si>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</si>
  <si>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</si>
  <si>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</si>
  <si>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</si>
  <si>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</si>
  <si>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</si>
  <si>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</si>
  <si>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</si>
  <si>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</si>
  <si>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</si>
  <si>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</si>
  <si>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</si>
  <si>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</si>
  <si>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</si>
  <si>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</si>
  <si>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</si>
  <si>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</si>
  <si>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</si>
  <si>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</si>
  <si>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</si>
  <si>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</si>
  <si>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</si>
  <si>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</si>
  <si>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</si>
  <si>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</si>
  <si>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</si>
  <si>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</si>
  <si>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</si>
  <si>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</si>
  <si>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</si>
  <si>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</si>
  <si>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</si>
  <si>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</si>
  <si>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</si>
  <si>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</si>
  <si>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</si>
  <si>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</si>
  <si>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</si>
  <si>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</si>
  <si>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</si>
  <si>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</si>
  <si>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</si>
  <si>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</si>
  <si>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</si>
  <si>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</si>
  <si>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</si>
  <si>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</si>
  <si>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</si>
  <si>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</si>
  <si>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</si>
  <si>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</si>
  <si>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</si>
  <si>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</si>
  <si>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</si>
  <si>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</si>
  <si>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</si>
  <si>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</si>
  <si>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</si>
  <si>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</si>
  <si>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</si>
  <si>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</si>
  <si>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</si>
  <si>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</si>
  <si>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</si>
  <si>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</si>
  <si>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</si>
  <si>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</si>
  <si>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</si>
  <si>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</si>
  <si>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</si>
  <si>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</si>
  <si>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</si>
  <si>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</si>
  <si>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</si>
  <si>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</si>
  <si>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</si>
  <si>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</si>
  <si>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</si>
  <si>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</si>
  <si>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</si>
  <si>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</si>
  <si>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</si>
  <si>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</si>
  <si>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</si>
  <si>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</si>
  <si>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</si>
  <si>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</si>
  <si>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</si>
  <si>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</si>
  <si>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</si>
  <si>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</si>
  <si>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</si>
  <si>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</si>
  <si>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</si>
  <si>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</si>
  <si>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</si>
  <si>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</si>
  <si>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</si>
  <si>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</si>
  <si>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</si>
  <si>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</si>
  <si>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</si>
  <si>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</si>
  <si>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</si>
  <si>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</si>
  <si>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</si>
  <si>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</si>
  <si>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</si>
  <si>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</si>
  <si>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</si>
  <si>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</si>
  <si>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</si>
  <si>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</si>
  <si>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</si>
  <si>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</si>
  <si>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</si>
  <si>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</si>
  <si>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</si>
  <si>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</si>
  <si>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</si>
  <si>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</si>
  <si>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</si>
  <si>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</si>
  <si>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</si>
  <si>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</si>
  <si>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</si>
  <si>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</si>
  <si>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</si>
  <si>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</si>
  <si>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</si>
  <si>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</si>
  <si>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</si>
  <si>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</si>
  <si>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</si>
  <si>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</si>
  <si>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</si>
  <si>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</si>
  <si>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</si>
  <si>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</si>
  <si>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</si>
  <si>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</si>
  <si>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</si>
  <si>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</si>
  <si>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</si>
  <si>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</si>
  <si>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</si>
  <si>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</si>
  <si>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</si>
  <si>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</si>
  <si>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</si>
  <si>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</si>
  <si>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</si>
  <si>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</si>
  <si>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</si>
  <si>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</si>
  <si>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</si>
  <si>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</si>
  <si>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</si>
  <si>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</si>
  <si>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</si>
  <si>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</si>
  <si>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</si>
  <si>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</si>
  <si>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</si>
  <si>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</si>
  <si>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</si>
  <si>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</si>
  <si>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</si>
  <si>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</si>
  <si>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</si>
  <si>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</si>
  <si>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</si>
  <si>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</si>
  <si>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</si>
  <si>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</si>
  <si>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</si>
  <si>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</si>
  <si>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</si>
  <si>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</si>
  <si>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</si>
  <si>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</si>
  <si>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</si>
  <si>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</si>
  <si>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</si>
  <si>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</si>
  <si>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</si>
  <si>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</si>
  <si>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</si>
  <si>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</si>
  <si>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</si>
  <si>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</si>
  <si>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</si>
  <si>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</si>
  <si>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</si>
  <si>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</si>
  <si>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</si>
  <si>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</si>
  <si>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</si>
  <si>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</si>
  <si>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</si>
  <si>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</si>
  <si>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</si>
  <si>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</si>
  <si>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</si>
  <si>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</si>
  <si>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</si>
  <si>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</si>
  <si>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</si>
  <si>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</si>
  <si>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</si>
  <si>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</si>
  <si>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</si>
  <si>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</si>
  <si>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</si>
  <si>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</si>
  <si>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</si>
  <si>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</si>
  <si>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</si>
  <si>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</si>
  <si>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</si>
  <si>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</si>
  <si>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</si>
  <si>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</si>
  <si>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</si>
  <si>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</si>
  <si>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</si>
  <si>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</si>
  <si>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</si>
  <si>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</si>
  <si>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</si>
  <si>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</si>
  <si>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</si>
  <si>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</si>
  <si>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</si>
  <si>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</si>
  <si>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</si>
  <si>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</si>
  <si>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</si>
  <si>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</si>
  <si>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</si>
  <si>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</si>
  <si>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</si>
  <si>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</si>
  <si>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</si>
  <si>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</si>
  <si>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</si>
  <si>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</si>
  <si>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</si>
  <si>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</si>
  <si>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</si>
  <si>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</si>
  <si>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</si>
  <si>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</si>
  <si>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</si>
  <si>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</si>
  <si>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</si>
  <si>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</si>
  <si>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</si>
  <si>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</si>
  <si>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</si>
  <si>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</si>
  <si>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</si>
  <si>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</si>
  <si>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</si>
  <si>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</si>
  <si>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</si>
  <si>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</si>
  <si>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</si>
  <si>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</si>
  <si>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</si>
  <si>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</si>
  <si>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</si>
  <si>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</si>
  <si>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</si>
  <si>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</si>
  <si>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</si>
  <si>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</si>
  <si>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</si>
  <si>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</si>
  <si>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</si>
  <si>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</si>
  <si>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</si>
  <si>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</si>
  <si>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</si>
  <si>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</si>
  <si>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</si>
  <si>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</si>
  <si>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</si>
  <si>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</si>
  <si>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</si>
  <si>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</si>
  <si>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</si>
  <si>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</si>
  <si>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</si>
  <si>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</si>
  <si>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</si>
  <si>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</si>
  <si>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</si>
  <si>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</si>
  <si>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</si>
  <si>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</si>
  <si>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</si>
  <si>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</si>
  <si>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</si>
  <si>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</si>
  <si>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</si>
  <si>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</si>
  <si>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</si>
  <si>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</si>
  <si>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</si>
  <si>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</si>
  <si>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</si>
  <si>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</si>
  <si>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</si>
  <si>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</si>
  <si>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</si>
  <si>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</si>
  <si>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</si>
  <si>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</si>
  <si>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</si>
  <si>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</si>
  <si>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</si>
  <si>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</si>
  <si>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</si>
  <si>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</si>
  <si>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</si>
  <si>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</si>
  <si>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</si>
  <si>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</si>
  <si>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</si>
  <si>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</si>
  <si>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</si>
  <si>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</si>
  <si>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</si>
  <si>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</si>
  <si>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</si>
  <si>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</si>
  <si>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</si>
  <si>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</si>
  <si>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</si>
  <si>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</si>
  <si>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</si>
  <si>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</si>
  <si>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</si>
  <si>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</si>
  <si>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</si>
  <si>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</si>
  <si>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</si>
  <si>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</si>
  <si>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</si>
  <si>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</si>
  <si>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</si>
  <si>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</si>
  <si>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</si>
  <si>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</si>
  <si>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</si>
  <si>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</si>
  <si>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</si>
  <si>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</si>
  <si>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</si>
  <si>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</si>
  <si>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</si>
  <si>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</si>
  <si>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</si>
  <si>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</si>
  <si>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</si>
  <si>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</si>
  <si>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</si>
  <si>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</si>
  <si>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</si>
  <si>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</si>
  <si>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</si>
  <si>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</si>
  <si>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</si>
  <si>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</si>
  <si>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</si>
  <si>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</si>
  <si>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</si>
  <si>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</si>
  <si>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</si>
  <si>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</si>
  <si>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</si>
  <si>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</si>
  <si>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</si>
  <si>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</si>
  <si>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</si>
  <si>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</si>
  <si>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</si>
  <si>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</si>
  <si>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</si>
  <si>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</si>
  <si>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</si>
  <si>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</si>
  <si>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</si>
  <si>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</si>
  <si>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</si>
  <si>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</si>
  <si>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</si>
  <si>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</si>
  <si>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</si>
  <si>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</si>
  <si>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</si>
  <si>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</si>
  <si>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</si>
  <si>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</si>
  <si>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</si>
  <si>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</si>
  <si>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</si>
  <si>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</si>
  <si>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</si>
  <si>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</si>
  <si>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</si>
  <si>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</si>
  <si>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</si>
  <si>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</si>
  <si>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</si>
  <si>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</si>
  <si>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</si>
  <si>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</si>
  <si>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</si>
  <si>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</si>
  <si>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</si>
  <si>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</si>
  <si>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</si>
  <si>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</si>
  <si>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</si>
  <si>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</si>
  <si>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</si>
  <si>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</si>
  <si>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</si>
  <si>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</si>
  <si>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</si>
  <si>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</si>
  <si>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</si>
  <si>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</si>
  <si>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</si>
  <si>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</si>
  <si>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</si>
  <si>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</si>
  <si>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</si>
  <si>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</si>
  <si>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</si>
  <si>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</si>
  <si>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</si>
  <si>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</si>
  <si>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</si>
  <si>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</si>
  <si>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</si>
  <si>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</si>
  <si>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</si>
  <si>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</si>
  <si>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</si>
  <si>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</si>
  <si>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</si>
  <si>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</si>
  <si>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</si>
  <si>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</si>
  <si>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</si>
  <si>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</si>
  <si>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</si>
  <si>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</si>
  <si>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</si>
  <si>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</si>
  <si>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</si>
  <si>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</si>
  <si>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</si>
  <si>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</si>
  <si>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</si>
  <si>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</si>
  <si>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</si>
  <si>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</si>
  <si>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</si>
  <si>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</si>
  <si>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</si>
  <si>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</si>
  <si>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</si>
  <si>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</si>
  <si>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</si>
  <si>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</si>
  <si>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</si>
  <si>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</si>
  <si>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</si>
  <si>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</si>
  <si>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</si>
  <si>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</si>
  <si>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</si>
  <si>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</si>
  <si>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</si>
  <si>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</si>
  <si>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</si>
  <si>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</si>
  <si>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</si>
  <si>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</si>
  <si>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</si>
  <si>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</si>
  <si>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</si>
  <si>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</si>
  <si>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</si>
  <si>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</si>
  <si>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</si>
  <si>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</si>
  <si>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</si>
  <si>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</si>
  <si>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</si>
  <si>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</si>
  <si>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</si>
  <si>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</si>
  <si>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</si>
  <si>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</si>
  <si>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</si>
  <si>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</si>
  <si>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</si>
  <si>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</si>
  <si>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</si>
  <si>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</si>
  <si>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</si>
  <si>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</si>
  <si>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</si>
  <si>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</si>
  <si>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</si>
  <si>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</si>
  <si>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</si>
  <si>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</si>
  <si>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</si>
  <si>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</si>
  <si>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</si>
  <si>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</si>
  <si>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</si>
  <si>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</si>
  <si>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</si>
  <si>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</si>
  <si>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</si>
  <si>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</si>
  <si>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</si>
  <si>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</si>
  <si>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</si>
  <si>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</si>
  <si>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</si>
  <si>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</si>
  <si>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</si>
  <si>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</si>
  <si>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</si>
  <si>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</si>
  <si>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</si>
  <si>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</si>
  <si>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</si>
  <si>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</si>
  <si>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</si>
  <si>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</si>
  <si>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</si>
  <si>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</si>
  <si>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</si>
  <si>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</si>
  <si>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</si>
  <si>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</si>
  <si>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</si>
  <si>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</si>
  <si>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</si>
  <si>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</si>
  <si>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</si>
  <si>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</si>
  <si>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</si>
  <si>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</si>
  <si>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</si>
  <si>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</si>
  <si>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</si>
  <si>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</si>
  <si>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</si>
  <si>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</si>
  <si>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</si>
  <si>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</si>
  <si>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</si>
  <si>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</si>
  <si>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</si>
  <si>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</si>
  <si>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</si>
  <si>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</si>
  <si>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</si>
  <si>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</si>
  <si>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</si>
  <si>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</si>
  <si>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</si>
  <si>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</si>
  <si>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</si>
  <si>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</si>
  <si>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</si>
  <si>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</si>
  <si>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</si>
  <si>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</si>
  <si>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</si>
  <si>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</si>
  <si>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</si>
  <si>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</si>
  <si>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</si>
  <si>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</si>
  <si>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</si>
  <si>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</si>
  <si>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</si>
  <si>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</si>
  <si>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</si>
  <si>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</si>
  <si>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</si>
  <si>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</si>
  <si>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</si>
  <si>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</si>
  <si>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</si>
  <si>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</si>
  <si>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</si>
  <si>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</si>
  <si>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</si>
  <si>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</si>
  <si>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</si>
  <si>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</si>
  <si>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</si>
  <si>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</si>
  <si>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</si>
  <si>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</si>
  <si>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</si>
  <si>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</si>
  <si>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</si>
  <si>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</si>
  <si>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</si>
  <si>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</si>
  <si>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</si>
  <si>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</si>
  <si>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</si>
  <si>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</si>
  <si>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</si>
  <si>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</si>
  <si>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</si>
  <si>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</si>
  <si>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</si>
  <si>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</si>
  <si>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</si>
  <si>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</si>
  <si>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</si>
  <si>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</si>
  <si>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</si>
  <si>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</si>
  <si>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</si>
  <si>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</si>
  <si>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</si>
  <si>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</si>
  <si>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</si>
  <si>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</si>
  <si>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</si>
  <si>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</si>
  <si>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</si>
  <si>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</si>
  <si>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</si>
  <si>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</si>
  <si>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</si>
  <si>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</si>
  <si>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</si>
  <si>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</si>
  <si>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</si>
  <si>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</si>
  <si>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</si>
  <si>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</si>
  <si>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</si>
  <si>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</si>
  <si>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</si>
  <si>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</si>
  <si>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</si>
  <si>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</si>
  <si>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</si>
  <si>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</si>
  <si>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</si>
  <si>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</si>
  <si>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</si>
  <si>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</si>
  <si>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</si>
  <si>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</si>
  <si>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</si>
  <si>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</si>
  <si>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</si>
  <si>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</si>
  <si>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</si>
  <si>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</si>
  <si>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</si>
  <si>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</si>
  <si>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</si>
  <si>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</si>
  <si>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</si>
  <si>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</si>
  <si>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</si>
  <si>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</si>
  <si>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</si>
  <si>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</si>
  <si>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</si>
  <si>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</si>
  <si>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</si>
  <si>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</si>
  <si>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</si>
  <si>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</si>
  <si>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</si>
  <si>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</si>
  <si>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</si>
  <si>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</si>
  <si>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</si>
  <si>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</si>
  <si>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</si>
  <si>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</si>
  <si>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</si>
  <si>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</si>
  <si>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</si>
  <si>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</si>
  <si>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</si>
  <si>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</si>
  <si>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</si>
  <si>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</si>
  <si>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</si>
  <si>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</si>
  <si>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</si>
  <si>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</si>
  <si>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</si>
  <si>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</si>
  <si>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</si>
  <si>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</si>
  <si>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</si>
  <si>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</si>
  <si>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</si>
  <si>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</si>
  <si>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</si>
  <si>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</si>
  <si>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</si>
  <si>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</si>
  <si>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</si>
  <si>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</si>
  <si>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</si>
  <si>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</si>
  <si>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</si>
  <si>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</si>
  <si>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</si>
  <si>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</si>
  <si>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</si>
  <si>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</si>
  <si>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</si>
  <si>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</si>
  <si>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</si>
  <si>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</si>
  <si>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</si>
  <si>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</si>
  <si>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</si>
  <si>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</si>
  <si>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</si>
  <si>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</si>
  <si>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</si>
  <si>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</si>
  <si>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</si>
  <si>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</si>
  <si>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</si>
  <si>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</si>
  <si>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</si>
  <si>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</si>
  <si>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</si>
  <si>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</si>
  <si>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</si>
  <si>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</si>
  <si>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</si>
  <si>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</si>
  <si>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</si>
  <si>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</si>
  <si>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</si>
  <si>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</si>
  <si>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</si>
  <si>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</si>
  <si>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</si>
  <si>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</si>
  <si>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</si>
  <si>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</si>
  <si>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</si>
  <si>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</si>
  <si>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</si>
  <si>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</si>
  <si>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</si>
  <si>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</si>
  <si>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</si>
  <si>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</si>
  <si>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</si>
  <si>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</si>
  <si>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</si>
  <si>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</si>
  <si>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</si>
  <si>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</si>
  <si>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</si>
  <si>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</si>
  <si>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</si>
  <si>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</si>
  <si>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</si>
  <si>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</si>
  <si>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</si>
  <si>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</si>
  <si>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</si>
  <si>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</si>
  <si>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</si>
  <si>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</si>
  <si>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</si>
  <si>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</si>
  <si>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</si>
  <si>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</si>
  <si>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</si>
  <si>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</si>
  <si>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</si>
  <si>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</si>
  <si>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</si>
  <si>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</si>
  <si>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</si>
  <si>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</si>
  <si>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</si>
  <si>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</si>
  <si>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</si>
  <si>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</si>
  <si>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</si>
  <si>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</si>
  <si>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</si>
  <si>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</si>
  <si>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</si>
  <si>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</si>
  <si>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</si>
  <si>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</si>
  <si>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</si>
  <si>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</si>
  <si>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</si>
  <si>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</si>
  <si>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</si>
  <si>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</si>
  <si>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</si>
  <si>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</si>
  <si>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</si>
  <si>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</si>
  <si>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</si>
  <si>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</si>
  <si>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</si>
  <si>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</si>
  <si>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</si>
  <si>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</si>
  <si>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</si>
  <si>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</si>
  <si>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</si>
  <si>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</si>
  <si>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</si>
  <si>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</si>
  <si>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</si>
  <si>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</si>
  <si>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</si>
  <si>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</si>
  <si>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</si>
  <si>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</si>
  <si>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</si>
  <si>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</si>
  <si>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</si>
  <si>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</si>
  <si>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</si>
  <si>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</si>
  <si>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</si>
  <si>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</si>
  <si>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</si>
  <si>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</si>
  <si>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</si>
  <si>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</si>
  <si>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</si>
  <si>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</si>
  <si>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</si>
  <si>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</si>
  <si>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</si>
  <si>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</si>
  <si>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</si>
  <si>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</si>
  <si>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</si>
  <si>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</si>
  <si>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</si>
  <si>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</si>
  <si>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</si>
  <si>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</si>
  <si>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</si>
  <si>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</si>
  <si>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</si>
  <si>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</si>
  <si>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</si>
  <si>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</si>
  <si>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</si>
  <si>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</si>
  <si>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</si>
  <si>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</si>
  <si>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</si>
  <si>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</si>
  <si>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</si>
  <si>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</si>
  <si>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</si>
  <si>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</si>
  <si>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</si>
  <si>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</si>
  <si>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</si>
  <si>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</si>
  <si>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</si>
  <si>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</si>
  <si>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</si>
  <si>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</si>
  <si>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</si>
  <si>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</si>
  <si>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</si>
  <si>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</si>
  <si>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</si>
  <si>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</si>
  <si>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</si>
  <si>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</si>
  <si>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</si>
  <si>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</si>
  <si>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</si>
  <si>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</si>
  <si>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</si>
  <si>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</si>
  <si>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</si>
  <si>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</si>
  <si>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</si>
  <si>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</si>
  <si>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</si>
  <si>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</si>
  <si>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</si>
  <si>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</si>
  <si>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</si>
  <si>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</si>
  <si>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</si>
  <si>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</si>
  <si>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</si>
  <si>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</si>
  <si>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</si>
  <si>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</si>
  <si>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</si>
  <si>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</si>
  <si>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</si>
  <si>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</si>
  <si>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</si>
  <si>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</si>
  <si>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</si>
  <si>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</si>
  <si>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</si>
  <si>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</si>
  <si>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</si>
  <si>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</si>
  <si>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</si>
  <si>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</si>
  <si>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</si>
  <si>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</si>
  <si>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</si>
  <si>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</si>
  <si>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</si>
  <si>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</si>
  <si>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</si>
  <si>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</si>
  <si>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</si>
  <si>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</si>
  <si>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</si>
  <si>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</si>
  <si>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</si>
  <si>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</si>
  <si>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</si>
  <si>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</si>
  <si>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</si>
  <si>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</si>
  <si>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</si>
  <si>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</si>
  <si>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</si>
  <si>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</si>
  <si>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</si>
  <si>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</si>
  <si>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</si>
  <si>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</si>
  <si>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</si>
  <si>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</si>
  <si>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</si>
  <si>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</si>
  <si>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</si>
  <si>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</si>
  <si>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</si>
  <si>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</si>
  <si>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</si>
  <si>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</si>
  <si>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</si>
  <si>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</si>
  <si>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</si>
  <si>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</si>
  <si>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</si>
  <si>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</si>
  <si>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</si>
  <si>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</si>
  <si>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</si>
  <si>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</si>
  <si>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</si>
  <si>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</si>
  <si>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</si>
  <si>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</si>
  <si>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</si>
  <si>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</si>
  <si>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</si>
  <si>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</si>
  <si>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</si>
  <si>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</si>
  <si>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</si>
  <si>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</si>
  <si>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</si>
  <si>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</si>
  <si>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</si>
  <si>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</si>
  <si>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</si>
  <si>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</si>
  <si>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</si>
  <si>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</si>
  <si>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</si>
  <si>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</si>
  <si>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</si>
  <si>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</si>
  <si>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</si>
  <si>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</si>
  <si>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</si>
  <si>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</si>
  <si>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</si>
  <si>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</si>
  <si>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</si>
  <si>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</si>
  <si>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</si>
  <si>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</si>
  <si>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</si>
  <si>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</si>
  <si>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</si>
  <si>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</si>
  <si>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</si>
  <si>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</si>
  <si>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</si>
  <si>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</si>
  <si>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</si>
  <si>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</si>
  <si>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</si>
  <si>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</si>
  <si>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</si>
  <si>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</si>
  <si>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</si>
  <si>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</si>
  <si>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</si>
  <si>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</si>
  <si>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</si>
  <si>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</si>
  <si>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</si>
  <si>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</si>
  <si>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</si>
  <si>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</si>
  <si>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</si>
  <si>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</si>
  <si>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</si>
  <si>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</si>
  <si>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</si>
  <si>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</si>
  <si>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</si>
  <si>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</si>
  <si>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</si>
  <si>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</si>
  <si>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</si>
  <si>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</si>
  <si>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</si>
  <si>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</si>
  <si>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</si>
  <si>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</si>
  <si>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</si>
  <si>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</si>
  <si>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</si>
  <si>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</si>
  <si>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</si>
  <si>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</si>
  <si>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</si>
  <si>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</si>
  <si>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</si>
  <si>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</si>
  <si>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</si>
  <si>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</si>
  <si>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</si>
  <si>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</si>
  <si>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</si>
  <si>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</si>
  <si>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</si>
  <si>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</si>
  <si>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</si>
  <si>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</si>
  <si>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</si>
  <si>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</si>
  <si>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</si>
  <si>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</si>
  <si>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</si>
  <si>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</si>
  <si>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</si>
  <si>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</si>
  <si>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</si>
  <si>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</si>
  <si>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</si>
  <si>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</si>
  <si>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</si>
  <si>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</si>
  <si>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</si>
  <si>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</si>
  <si>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</si>
  <si>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</si>
  <si>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</si>
  <si>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</si>
  <si>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</si>
  <si>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</si>
  <si>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</si>
  <si>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</si>
  <si>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</si>
  <si>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</si>
  <si>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</si>
  <si>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</si>
  <si>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</si>
  <si>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</si>
  <si>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</si>
  <si>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</si>
  <si>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</si>
  <si>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</si>
  <si>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</si>
  <si>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</si>
  <si>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</si>
  <si>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</si>
  <si>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</si>
  <si>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</si>
  <si>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</si>
  <si>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</si>
  <si>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</si>
  <si>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</si>
  <si>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</si>
  <si>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</si>
  <si>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</si>
  <si>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</si>
  <si>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</si>
  <si>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</si>
  <si>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</si>
  <si>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</si>
  <si>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</si>
  <si>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</si>
  <si>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</si>
  <si>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</si>
  <si>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</si>
  <si>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</si>
  <si>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</si>
  <si>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</si>
  <si>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</si>
  <si>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</si>
  <si>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</si>
  <si>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</si>
  <si>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</si>
  <si>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</si>
  <si>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</si>
  <si>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</si>
  <si>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</si>
  <si>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</si>
  <si>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</si>
  <si>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</si>
  <si>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</si>
  <si>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</si>
  <si>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</si>
  <si>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</si>
  <si>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</si>
  <si>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</si>
  <si>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</si>
  <si>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</si>
  <si>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</si>
  <si>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</si>
  <si>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</si>
  <si>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</si>
  <si>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</si>
  <si>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</si>
  <si>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</si>
  <si>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</si>
  <si>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</si>
  <si>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</si>
  <si>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</si>
  <si>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</si>
  <si>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</si>
  <si>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</si>
  <si>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</si>
  <si>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</si>
  <si>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</si>
  <si>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</si>
  <si>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</si>
  <si>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</si>
  <si>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</si>
  <si>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</si>
  <si>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</si>
  <si>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</si>
  <si>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</si>
  <si>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</si>
  <si>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</si>
  <si>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</si>
  <si>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</si>
  <si>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</si>
  <si>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</si>
  <si>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</si>
  <si>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</si>
  <si>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</si>
  <si>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</si>
  <si>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</si>
  <si>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</si>
  <si>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</si>
  <si>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</si>
  <si>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</si>
  <si>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</si>
  <si>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</si>
  <si>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</si>
  <si>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</si>
  <si>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</si>
  <si>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</si>
  <si>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</si>
  <si>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</si>
  <si>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</si>
  <si>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</si>
  <si>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</si>
  <si>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</si>
  <si>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</si>
  <si>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</si>
  <si>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</si>
  <si>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</si>
  <si>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</si>
  <si>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</si>
  <si>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</si>
  <si>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</si>
  <si>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</si>
  <si>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</si>
  <si>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</si>
  <si>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</si>
  <si>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</si>
  <si>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</si>
  <si>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</si>
  <si>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</si>
  <si>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</si>
  <si>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</si>
  <si>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</si>
  <si>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</si>
  <si>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</si>
  <si>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</si>
  <si>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</si>
  <si>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</si>
  <si>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</si>
  <si>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</si>
  <si>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</si>
  <si>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</si>
  <si>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</si>
  <si>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</si>
  <si>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</si>
  <si>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</si>
  <si>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</si>
  <si>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</si>
  <si>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</si>
  <si>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</si>
  <si>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</si>
  <si>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</si>
  <si>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</si>
  <si>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</si>
  <si>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</si>
  <si>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</si>
  <si>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</si>
  <si>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</si>
  <si>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</si>
  <si>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</si>
  <si>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</si>
  <si>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</si>
  <si>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</si>
  <si>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</si>
  <si>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</si>
  <si>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</si>
  <si>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</si>
  <si>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</si>
  <si>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</si>
  <si>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</si>
  <si>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</si>
  <si>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</si>
  <si>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</si>
  <si>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</si>
  <si>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</si>
  <si>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</si>
  <si>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</si>
  <si>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</si>
  <si>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</si>
  <si>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</si>
  <si>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</si>
  <si>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</si>
  <si>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</si>
  <si>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</si>
  <si>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</si>
  <si>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</si>
  <si>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</si>
  <si>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</si>
  <si>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</si>
  <si>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</si>
  <si>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</si>
  <si>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</si>
  <si>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</si>
  <si>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</si>
  <si>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</si>
  <si>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</si>
  <si>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</si>
  <si>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</si>
  <si>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</si>
  <si>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</si>
  <si>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</si>
  <si>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</si>
  <si>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</si>
  <si>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</si>
  <si>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</si>
  <si>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</si>
  <si>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</si>
  <si>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</si>
  <si>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</si>
  <si>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</si>
  <si>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</si>
  <si>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</si>
  <si>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</si>
  <si>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</si>
  <si>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</si>
  <si>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</si>
  <si>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</si>
  <si>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</si>
  <si>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</si>
  <si>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</si>
  <si>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</si>
  <si>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</si>
  <si>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</si>
  <si>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</si>
  <si>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</si>
  <si>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</si>
  <si>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</si>
  <si>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</si>
  <si>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</si>
  <si>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</si>
  <si>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</si>
  <si>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</si>
  <si>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</si>
  <si>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</si>
  <si>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</si>
  <si>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</si>
  <si>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</si>
  <si>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</si>
  <si>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</si>
  <si>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</si>
  <si>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</si>
  <si>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</si>
  <si>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</si>
  <si>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</si>
  <si>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</si>
  <si>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</si>
  <si>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</si>
  <si>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</si>
  <si>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</si>
  <si>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</si>
  <si>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</si>
  <si>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</si>
  <si>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</si>
  <si>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</si>
  <si>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</si>
  <si>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</si>
  <si>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</si>
  <si>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</si>
  <si>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</si>
  <si>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</si>
  <si>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</si>
  <si>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</si>
  <si>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</si>
  <si>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</si>
  <si>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</si>
  <si>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</si>
  <si>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</si>
  <si>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</si>
  <si>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</si>
  <si>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</si>
  <si>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</si>
  <si>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</si>
  <si>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</si>
  <si>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</si>
  <si>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</si>
  <si>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</si>
  <si>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</si>
  <si>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</si>
  <si>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</si>
  <si>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</si>
  <si>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</si>
  <si>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</si>
  <si>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</si>
  <si>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</si>
  <si>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</si>
  <si>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</si>
  <si>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</si>
  <si>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</si>
  <si>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</si>
  <si>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</si>
  <si>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</si>
  <si>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</si>
  <si>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</si>
  <si>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</si>
  <si>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</si>
  <si>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</si>
  <si>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</si>
  <si>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</si>
  <si>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</si>
  <si>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</si>
  <si>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</si>
  <si>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</si>
  <si>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</si>
  <si>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</si>
  <si>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</si>
  <si>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</si>
  <si>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</si>
  <si>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</si>
  <si>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</si>
  <si>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</si>
  <si>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</si>
  <si>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</si>
  <si>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</si>
  <si>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</si>
  <si>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</si>
  <si>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</si>
  <si>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</si>
  <si>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</si>
  <si>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</si>
  <si>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</si>
  <si>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</si>
  <si>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</si>
  <si>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</si>
  <si>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</si>
  <si>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</si>
  <si>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</si>
  <si>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</si>
  <si>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</si>
  <si>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</si>
  <si>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</si>
  <si>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</si>
  <si>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</si>
  <si>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</si>
  <si>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</si>
  <si>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</si>
  <si>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</si>
  <si>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</si>
  <si>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</si>
  <si>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</si>
  <si>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</si>
  <si>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</si>
  <si>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</si>
  <si>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</si>
  <si>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</si>
  <si>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</si>
  <si>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</si>
  <si>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</si>
  <si>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</si>
  <si>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</si>
  <si>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</si>
  <si>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</si>
  <si>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</si>
  <si>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</si>
  <si>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</si>
  <si>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</si>
  <si>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</si>
  <si>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</si>
  <si>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</si>
  <si>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</si>
  <si>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</si>
  <si>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</si>
  <si>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</si>
  <si>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</si>
  <si>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</si>
  <si>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</si>
  <si>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</si>
  <si>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</si>
  <si>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</si>
  <si>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</si>
  <si>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</si>
  <si>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</si>
  <si>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</si>
  <si>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</si>
  <si>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</si>
  <si>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</si>
  <si>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</si>
  <si>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</si>
  <si>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</si>
  <si>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</si>
  <si>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</si>
  <si>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</si>
  <si>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</si>
  <si>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</si>
  <si>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</si>
  <si>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</si>
  <si>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</si>
  <si>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</si>
  <si>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</si>
  <si>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</si>
  <si>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</si>
  <si>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</si>
  <si>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</si>
  <si>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</si>
  <si>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</si>
  <si>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</si>
  <si>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</si>
  <si>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</si>
  <si>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</si>
  <si>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</si>
  <si>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</si>
  <si>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</si>
  <si>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</si>
  <si>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</si>
  <si>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</si>
  <si>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</si>
  <si>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</si>
  <si>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</si>
  <si>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</si>
  <si>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</si>
  <si>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</si>
  <si>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</si>
  <si>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</si>
  <si>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</si>
  <si>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</si>
  <si>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</si>
  <si>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</si>
  <si>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</si>
  <si>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</si>
  <si>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</si>
  <si>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</si>
  <si>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</si>
  <si>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</si>
  <si>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</si>
  <si>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</si>
  <si>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</si>
  <si>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</si>
  <si>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</si>
  <si>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</si>
  <si>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</si>
  <si>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</si>
  <si>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</si>
  <si>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</si>
  <si>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</si>
  <si>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</si>
  <si>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</si>
  <si>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</si>
  <si>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</si>
  <si>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</si>
  <si>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</si>
  <si>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</si>
  <si>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</si>
  <si>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</si>
  <si>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</si>
  <si>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</si>
  <si>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</si>
  <si>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</si>
  <si>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</si>
  <si>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</si>
  <si>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</si>
  <si>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</si>
  <si>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</si>
  <si>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</si>
  <si>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</si>
  <si>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</si>
  <si>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</si>
  <si>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</si>
  <si>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</si>
  <si>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</si>
  <si>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</si>
  <si>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</si>
  <si>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</si>
  <si>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</si>
  <si>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</si>
  <si>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</si>
  <si>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</si>
  <si>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</si>
  <si>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</si>
  <si>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</si>
  <si>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</si>
  <si>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</si>
  <si>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</si>
  <si>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</si>
  <si>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</si>
  <si>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</si>
  <si>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</si>
  <si>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</si>
  <si>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</si>
  <si>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</si>
  <si>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</si>
  <si>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</si>
  <si>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</si>
  <si>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</si>
  <si>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</si>
  <si>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</si>
  <si>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</si>
  <si>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</si>
  <si>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</si>
  <si>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</si>
  <si>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</si>
  <si>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</si>
  <si>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</si>
  <si>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</si>
  <si>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</si>
  <si>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</si>
  <si>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</si>
  <si>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</si>
  <si>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</si>
  <si>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</si>
  <si>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</si>
  <si>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</si>
  <si>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</si>
  <si>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</si>
  <si>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</si>
  <si>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</si>
  <si>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</si>
  <si>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</si>
  <si>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</si>
  <si>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</si>
  <si>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</si>
  <si>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</si>
  <si>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</si>
  <si>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</si>
  <si>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</si>
  <si>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</si>
  <si>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</si>
  <si>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</si>
  <si>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</si>
  <si>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</si>
  <si>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</si>
  <si>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</si>
  <si>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</si>
  <si>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</si>
  <si>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</si>
  <si>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</si>
  <si>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</si>
  <si>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</si>
  <si>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</si>
  <si>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</si>
  <si>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</si>
  <si>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</si>
  <si>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</si>
  <si>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</si>
  <si>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</si>
  <si>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</si>
  <si>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</si>
  <si>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</si>
  <si>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</si>
  <si>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</si>
  <si>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</si>
  <si>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</si>
  <si>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</si>
  <si>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</si>
  <si>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</si>
  <si>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</si>
  <si>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</si>
  <si>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</si>
  <si>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</si>
  <si>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</si>
  <si>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</si>
  <si>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</si>
  <si>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</si>
  <si>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</si>
  <si>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</si>
  <si>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</si>
  <si>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</si>
  <si>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</si>
  <si>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</si>
  <si>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</si>
  <si>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</si>
  <si>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</si>
  <si>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</si>
  <si>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</si>
  <si>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</si>
  <si>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</si>
  <si>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</si>
  <si>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</si>
  <si>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</si>
  <si>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</si>
  <si>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</si>
  <si>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</si>
  <si>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</si>
  <si>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</si>
  <si>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</si>
  <si>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</si>
  <si>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</si>
  <si>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</si>
  <si>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</si>
  <si>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</si>
  <si>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</si>
  <si>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</si>
  <si>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</si>
  <si>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</si>
  <si>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</si>
  <si>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</si>
  <si>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</si>
  <si>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</si>
  <si>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</si>
  <si>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</si>
  <si>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</si>
  <si>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</si>
  <si>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</si>
  <si>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</si>
  <si>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</si>
  <si>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</si>
  <si>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</si>
  <si>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</si>
  <si>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</si>
  <si>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</si>
  <si>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</si>
  <si>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</si>
  <si>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</si>
  <si>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</si>
  <si>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</si>
  <si>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</si>
  <si>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</si>
  <si>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</si>
  <si>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</si>
  <si>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</si>
  <si>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</si>
  <si>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</si>
  <si>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</si>
  <si>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</si>
  <si>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</si>
  <si>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</si>
  <si>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</si>
  <si>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</si>
  <si>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</si>
  <si>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</si>
  <si>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</si>
  <si>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</si>
  <si>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</si>
  <si>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</si>
  <si>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</si>
  <si>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</si>
  <si>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</si>
  <si>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</si>
  <si>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</si>
  <si>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</si>
  <si>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</si>
  <si>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</si>
  <si>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</si>
  <si>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</si>
  <si>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</si>
  <si>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</si>
  <si>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</si>
  <si>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</si>
  <si>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</si>
  <si>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</si>
  <si>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</si>
  <si>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</si>
  <si>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</si>
  <si>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</si>
  <si>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</si>
  <si>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</si>
  <si>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</si>
  <si>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</si>
  <si>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</si>
  <si>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</si>
  <si>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</si>
  <si>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</si>
  <si>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</si>
  <si>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</si>
  <si>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</si>
  <si>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</si>
  <si>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</si>
  <si>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</si>
  <si>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</si>
  <si>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</si>
  <si>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</si>
  <si>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</si>
  <si>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</si>
  <si>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</si>
  <si>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</si>
  <si>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</si>
  <si>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</si>
  <si>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</si>
  <si>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</si>
  <si>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</si>
  <si>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</si>
  <si>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</si>
  <si>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</si>
  <si>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</si>
  <si>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</si>
  <si>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</si>
  <si>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</si>
  <si>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</si>
  <si>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</si>
  <si>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</si>
  <si>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</si>
  <si>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</si>
  <si>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</si>
  <si>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</si>
  <si>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</si>
  <si>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</si>
  <si>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</si>
  <si>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</si>
  <si>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</si>
  <si>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</si>
  <si>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</si>
  <si>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</si>
  <si>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</si>
  <si>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</si>
  <si>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</si>
  <si>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</si>
  <si>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</si>
  <si>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</si>
  <si>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</si>
  <si>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</si>
  <si>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</si>
  <si>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</si>
  <si>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</si>
  <si>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</si>
  <si>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</si>
  <si>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</si>
  <si>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</si>
  <si>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</si>
  <si>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</si>
  <si>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</si>
  <si>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</si>
  <si>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</si>
  <si>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</si>
  <si>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</si>
  <si>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</si>
  <si>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</si>
  <si>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</si>
  <si>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</si>
  <si>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</si>
  <si>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</si>
  <si>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</si>
  <si>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</si>
  <si>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</si>
  <si>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</si>
  <si>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</si>
  <si>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</si>
  <si>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</si>
  <si>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</si>
  <si>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</si>
  <si>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</si>
  <si>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</si>
  <si>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</si>
  <si>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</si>
  <si>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</si>
  <si>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</si>
  <si>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</si>
  <si>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</si>
  <si>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</si>
  <si>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</si>
  <si>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</si>
  <si>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</si>
  <si>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</si>
  <si>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</si>
  <si>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</si>
  <si>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</si>
  <si>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</si>
  <si>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</si>
  <si>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</si>
  <si>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</si>
  <si>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</si>
  <si>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</si>
  <si>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</si>
  <si>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</si>
  <si>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</si>
  <si>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</si>
  <si>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</si>
  <si>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</si>
  <si>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</si>
  <si>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</si>
  <si>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</si>
  <si>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</si>
  <si>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</si>
  <si>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</si>
  <si>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</si>
  <si>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</si>
  <si>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</si>
  <si>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</si>
  <si>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</si>
  <si>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</si>
  <si>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</si>
  <si>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</si>
  <si>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</si>
  <si>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</si>
  <si>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</si>
  <si>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</si>
  <si>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</si>
  <si>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</si>
  <si>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</si>
  <si>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</si>
  <si>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</si>
  <si>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</si>
  <si>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</si>
  <si>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</si>
  <si>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</si>
  <si>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</si>
  <si>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</si>
  <si>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</si>
  <si>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</si>
  <si>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</si>
  <si>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</si>
  <si>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</si>
  <si>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</si>
  <si>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</si>
  <si>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</si>
  <si>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</si>
  <si>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</si>
  <si>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</si>
  <si>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</si>
  <si>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</si>
  <si>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</si>
  <si>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</si>
  <si>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</si>
  <si>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</si>
  <si>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</si>
  <si>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</si>
  <si>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</si>
  <si>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</si>
  <si>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</si>
  <si>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</si>
  <si>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</si>
  <si>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</si>
  <si>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</si>
  <si>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</si>
  <si>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</si>
  <si>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</si>
  <si>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</si>
  <si>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</si>
  <si>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</si>
  <si>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</si>
  <si>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</si>
  <si>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</si>
  <si>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</si>
  <si>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</si>
  <si>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</si>
  <si>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</si>
  <si>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</si>
  <si>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</si>
  <si>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</si>
  <si>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</si>
  <si>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</si>
  <si>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</si>
  <si>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</si>
  <si>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</si>
  <si>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</si>
  <si>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</si>
  <si>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</si>
  <si>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</si>
  <si>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</si>
  <si>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</si>
  <si>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</si>
  <si>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</si>
  <si>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</si>
  <si>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</si>
  <si>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</si>
  <si>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</si>
  <si>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</si>
  <si>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</si>
  <si>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</si>
  <si>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</si>
  <si>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</si>
  <si>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</si>
  <si>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</si>
  <si>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</si>
  <si>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</si>
  <si>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</si>
  <si>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</si>
  <si>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</si>
  <si>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</si>
  <si>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</si>
  <si>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</si>
  <si>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</si>
  <si>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</si>
  <si>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</si>
  <si>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</si>
  <si>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</si>
  <si>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</si>
  <si>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</si>
  <si>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</si>
  <si>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</si>
  <si>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</si>
  <si>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</si>
  <si>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</si>
  <si>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</si>
  <si>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</si>
  <si>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</si>
  <si>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</si>
  <si>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</si>
  <si>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</si>
  <si>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</si>
  <si>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</si>
  <si>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</si>
  <si>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</si>
  <si>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</si>
  <si>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</si>
  <si>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</si>
  <si>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</si>
  <si>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</si>
  <si>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</si>
  <si>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</si>
  <si>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</si>
  <si>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</si>
  <si>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</si>
  <si>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</si>
  <si>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</si>
  <si>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</si>
  <si>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</si>
  <si>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</si>
  <si>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</si>
  <si>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</si>
  <si>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</si>
  <si>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</si>
  <si>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</si>
  <si>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</si>
  <si>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</si>
  <si>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</si>
  <si>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</si>
  <si>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</si>
  <si>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</si>
  <si>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</si>
  <si>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</si>
  <si>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</si>
  <si>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</si>
  <si>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</si>
  <si>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</si>
  <si>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</si>
  <si>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</si>
  <si>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</si>
  <si>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</si>
  <si>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</si>
  <si>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</si>
  <si>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</si>
  <si>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</si>
  <si>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</si>
  <si>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</si>
  <si>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</si>
  <si>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</si>
  <si>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</si>
  <si>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</si>
  <si>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</si>
  <si>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</si>
  <si>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</si>
  <si>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</si>
  <si>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</si>
  <si>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</si>
  <si>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</si>
  <si>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</si>
  <si>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</si>
  <si>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</si>
  <si>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</si>
  <si>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</si>
  <si>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</si>
  <si>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</si>
  <si>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</si>
  <si>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</si>
  <si>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</si>
  <si>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</si>
  <si>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</si>
  <si>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</si>
  <si>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</si>
  <si>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</si>
  <si>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</si>
  <si>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</si>
  <si>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</si>
  <si>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</si>
  <si>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</si>
  <si>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</si>
  <si>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</si>
  <si>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</si>
  <si>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</si>
  <si>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</si>
  <si>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</si>
  <si>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</si>
  <si>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</si>
  <si>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</si>
  <si>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</si>
  <si>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</si>
  <si>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</si>
  <si>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</si>
  <si>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</si>
  <si>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</si>
  <si>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</si>
  <si>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</si>
  <si>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</si>
  <si>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</si>
  <si>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</si>
  <si>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</si>
  <si>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</si>
  <si>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</si>
  <si>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</si>
  <si>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</si>
  <si>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</si>
  <si>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</si>
  <si>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</si>
  <si>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</si>
  <si>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</si>
  <si>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</si>
  <si>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</si>
  <si>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</si>
  <si>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</si>
  <si>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</si>
  <si>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</si>
  <si>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</si>
  <si>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</si>
  <si>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</si>
  <si>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</si>
  <si>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</si>
  <si>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</si>
  <si>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</si>
  <si>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</si>
  <si>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</si>
  <si>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</si>
  <si>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</si>
  <si>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</si>
  <si>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</si>
  <si>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</si>
  <si>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</si>
  <si>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</si>
  <si>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</si>
  <si>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</si>
  <si>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</si>
  <si>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</si>
  <si>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</si>
  <si>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</si>
  <si>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</si>
  <si>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</si>
  <si>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</si>
  <si>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</si>
  <si>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</si>
  <si>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</si>
  <si>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</si>
  <si>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</si>
  <si>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</si>
  <si>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</si>
  <si>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</si>
  <si>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</si>
  <si>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</si>
  <si>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</si>
  <si>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</si>
  <si>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</si>
  <si>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</si>
  <si>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</si>
  <si>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</si>
  <si>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</si>
  <si>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</si>
  <si>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</si>
  <si>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</si>
  <si>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</si>
  <si>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</si>
  <si>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</si>
  <si>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</si>
  <si>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</si>
  <si>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</si>
  <si>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</si>
  <si>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</si>
  <si>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</si>
  <si>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</si>
  <si>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</si>
  <si>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</si>
  <si>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</si>
  <si>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</si>
  <si>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</si>
  <si>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</si>
  <si>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</si>
  <si>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</si>
  <si>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</si>
  <si>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</si>
  <si>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</si>
  <si>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</si>
  <si>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</si>
  <si>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</si>
  <si>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</si>
  <si>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</si>
  <si>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</si>
  <si>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</si>
  <si>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</si>
  <si>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</si>
  <si>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</si>
  <si>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</si>
  <si>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</si>
  <si>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</si>
  <si>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</si>
  <si>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</si>
  <si>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</si>
  <si>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</si>
  <si>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</si>
  <si>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</si>
  <si>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</si>
  <si>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</si>
  <si>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</si>
  <si>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</si>
  <si>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</si>
  <si>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</si>
  <si>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</si>
  <si>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</si>
  <si>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</si>
  <si>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</si>
  <si>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</si>
  <si>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</si>
  <si>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</si>
  <si>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</si>
  <si>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</si>
  <si>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</si>
  <si>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</si>
  <si>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</si>
  <si>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</si>
  <si>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</si>
  <si>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</si>
  <si>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</si>
  <si>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</si>
  <si>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</si>
  <si>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</si>
  <si>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</si>
  <si>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</si>
  <si>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</si>
  <si>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</si>
  <si>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</si>
  <si>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</si>
  <si>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</si>
  <si>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</si>
  <si>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</si>
  <si>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</si>
  <si>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</si>
  <si>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</si>
  <si>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</si>
  <si>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</si>
  <si>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</si>
  <si>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</si>
  <si>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</si>
  <si>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</si>
  <si>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</si>
  <si>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</si>
  <si>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</si>
  <si>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</si>
  <si>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</si>
  <si>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</si>
  <si>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</si>
  <si>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</si>
  <si>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</si>
  <si>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</si>
  <si>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</si>
  <si>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</si>
  <si>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</si>
  <si>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</si>
  <si>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</si>
  <si>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</si>
  <si>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</si>
  <si>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</si>
  <si>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</si>
  <si>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</si>
  <si>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</si>
  <si>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</si>
  <si>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</si>
  <si>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</si>
  <si>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</si>
  <si>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</si>
  <si>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</si>
  <si>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</si>
  <si>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</si>
  <si>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</si>
  <si>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</si>
  <si>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</si>
  <si>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</si>
  <si>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</si>
  <si>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</si>
  <si>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</si>
  <si>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</si>
  <si>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</si>
  <si>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</si>
  <si>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</si>
  <si>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</si>
  <si>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</si>
  <si>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</si>
  <si>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</si>
  <si>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</si>
  <si>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</si>
  <si>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</si>
  <si>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</si>
  <si>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</si>
  <si>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</si>
  <si>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</si>
  <si>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</si>
  <si>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</si>
  <si>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</si>
  <si>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</si>
  <si>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</si>
  <si>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</si>
  <si>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</si>
  <si>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</si>
  <si>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</si>
  <si>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</si>
  <si>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</si>
  <si>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</si>
  <si>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</si>
  <si>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</si>
  <si>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</si>
  <si>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</si>
  <si>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</si>
  <si>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</si>
  <si>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</si>
  <si>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</si>
  <si>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</si>
  <si>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</si>
  <si>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</si>
  <si>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</si>
  <si>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</si>
  <si>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</si>
  <si>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</si>
  <si>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</si>
  <si>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</si>
  <si>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</si>
  <si>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</si>
  <si>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</si>
  <si>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</si>
  <si>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</si>
  <si>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</si>
  <si>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</si>
  <si>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</si>
  <si>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</si>
  <si>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</si>
  <si>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</si>
  <si>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</si>
  <si>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</si>
  <si>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</si>
  <si>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</si>
  <si>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</si>
  <si>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</si>
  <si>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</si>
  <si>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</si>
  <si>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</si>
  <si>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</si>
  <si>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</si>
  <si>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</si>
  <si>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</si>
  <si>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</si>
  <si>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</si>
  <si>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</si>
  <si>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</si>
  <si>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</si>
  <si>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</si>
  <si>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</si>
  <si>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</si>
  <si>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</si>
  <si>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</si>
  <si>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</si>
  <si>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</si>
  <si>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</si>
  <si>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</si>
  <si>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</si>
  <si>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</si>
  <si>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</si>
  <si>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</si>
  <si>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</si>
  <si>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</si>
  <si>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</si>
  <si>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</si>
  <si>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</si>
  <si>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</si>
  <si>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</si>
  <si>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</si>
  <si>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</si>
  <si>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</si>
  <si>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</si>
  <si>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</si>
  <si>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</si>
  <si>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</si>
  <si>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</si>
  <si>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</si>
  <si>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</si>
  <si>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</si>
  <si>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</si>
  <si>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</si>
  <si>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</si>
  <si>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</si>
  <si>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</si>
  <si>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</si>
  <si>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</si>
  <si>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</si>
  <si>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</si>
  <si>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</si>
  <si>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</si>
  <si>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</si>
  <si>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</si>
  <si>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</si>
  <si>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</si>
  <si>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</si>
  <si>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</si>
  <si>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</si>
  <si>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</si>
  <si>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</si>
  <si>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</si>
  <si>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</si>
  <si>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</si>
  <si>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</si>
  <si>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</si>
  <si>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</si>
  <si>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</si>
  <si>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</si>
  <si>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</si>
  <si>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</si>
  <si>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</si>
  <si>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</si>
  <si>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</si>
  <si>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</si>
  <si>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</si>
  <si>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</si>
  <si>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</si>
  <si>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</si>
  <si>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</si>
  <si>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</si>
  <si>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</si>
  <si>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</si>
  <si>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</si>
  <si>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</si>
  <si>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</si>
  <si>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</si>
  <si>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</si>
  <si>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</si>
  <si>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</si>
  <si>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</si>
  <si>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</si>
  <si>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</si>
  <si>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</si>
  <si>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</si>
  <si>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</si>
  <si>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</si>
  <si>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</si>
  <si>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</si>
  <si>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</si>
  <si>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</si>
  <si>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</si>
  <si>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</si>
  <si>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</si>
  <si>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</si>
  <si>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</si>
  <si>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</si>
  <si>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</si>
  <si>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</si>
  <si>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</si>
  <si>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</si>
  <si>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</si>
  <si>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</si>
  <si>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</si>
  <si>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</si>
  <si>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</si>
  <si>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</si>
  <si>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</si>
  <si>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</si>
  <si>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</si>
  <si>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</si>
  <si>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</si>
  <si>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</si>
  <si>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</si>
  <si>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</si>
  <si>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</si>
  <si>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</si>
  <si>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</si>
  <si>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</si>
  <si>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</si>
  <si>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</si>
  <si>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</si>
  <si>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</si>
  <si>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</si>
  <si>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</si>
  <si>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</si>
  <si>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</si>
  <si>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</si>
  <si>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</si>
  <si>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</si>
  <si>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</si>
  <si>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</si>
  <si>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</si>
  <si>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</si>
  <si>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</si>
  <si>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</si>
  <si>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</si>
  <si>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</si>
  <si>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</si>
  <si>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</si>
  <si>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</si>
  <si>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</si>
  <si>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</si>
  <si>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</si>
  <si>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</si>
  <si>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</si>
  <si>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</si>
  <si>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</si>
  <si>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</si>
  <si>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</si>
  <si>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</si>
  <si>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</si>
  <si>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</si>
  <si>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</si>
  <si>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</si>
  <si>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</si>
  <si>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</si>
  <si>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</si>
  <si>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</si>
  <si>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</si>
  <si>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</si>
  <si>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</si>
  <si>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</si>
  <si>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</si>
  <si>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</si>
  <si>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</si>
  <si>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</si>
  <si>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</si>
  <si>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</si>
  <si>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</si>
  <si>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</si>
  <si>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</si>
  <si>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</si>
  <si>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</si>
  <si>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</si>
  <si>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</si>
  <si>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</si>
  <si>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</si>
  <si>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</si>
  <si>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</si>
  <si>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</si>
  <si>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</si>
  <si>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</si>
  <si>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</si>
  <si>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</si>
  <si>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</si>
  <si>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</si>
  <si>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</si>
  <si>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</si>
  <si>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</si>
  <si>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</si>
  <si>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</si>
  <si>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</si>
  <si>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</si>
  <si>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</si>
  <si>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</si>
  <si>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</si>
  <si>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</si>
  <si>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</si>
  <si>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</si>
  <si>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</si>
  <si>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</si>
  <si>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</si>
  <si>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</si>
  <si>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</si>
  <si>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</si>
  <si>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</si>
  <si>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</si>
  <si>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</si>
  <si>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</si>
  <si>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</si>
  <si>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</si>
  <si>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</si>
  <si>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</si>
  <si>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</si>
  <si>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</si>
  <si>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</si>
  <si>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</si>
  <si>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</si>
  <si>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</si>
  <si>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</si>
  <si>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</si>
  <si>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</si>
  <si>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</si>
  <si>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</si>
  <si>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</si>
  <si>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</si>
  <si>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</si>
  <si>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</si>
  <si>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</si>
  <si>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</si>
  <si>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</si>
  <si>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</si>
  <si>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</si>
  <si>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</si>
  <si>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</si>
  <si>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</si>
  <si>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</si>
  <si>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</si>
  <si>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</si>
  <si>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</si>
  <si>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</si>
  <si>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</si>
  <si>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</si>
  <si>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</si>
  <si>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</si>
  <si>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</si>
  <si>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</si>
  <si>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</si>
  <si>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</si>
  <si>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</si>
  <si>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</si>
  <si>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</si>
  <si>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</si>
  <si>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</si>
  <si>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</si>
  <si>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</si>
  <si>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</si>
  <si>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</si>
  <si>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</si>
  <si>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</si>
  <si>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</si>
  <si>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</si>
  <si>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</si>
  <si>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</si>
  <si>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</si>
  <si>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</si>
  <si>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</si>
  <si>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</si>
  <si>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</si>
  <si>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</si>
  <si>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</si>
  <si>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</si>
  <si>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</si>
  <si>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</si>
  <si>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</si>
  <si>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</si>
  <si>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</si>
  <si>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</si>
  <si>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</si>
  <si>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</si>
  <si>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</si>
  <si>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</si>
  <si>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</si>
  <si>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</si>
  <si>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</si>
  <si>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</si>
  <si>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</si>
  <si>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</si>
  <si>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</si>
  <si>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</si>
  <si>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</si>
  <si>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</si>
  <si>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</si>
  <si>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</si>
  <si>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</si>
  <si>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</si>
  <si>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</si>
  <si>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</si>
  <si>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</si>
  <si>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</si>
  <si>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</si>
  <si>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</si>
  <si>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</si>
  <si>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</si>
  <si>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</si>
  <si>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</si>
  <si>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</si>
  <si>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</si>
  <si>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</si>
  <si>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</si>
  <si>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</si>
  <si>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</si>
  <si>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</si>
  <si>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</si>
  <si>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</si>
  <si>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</si>
  <si>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</si>
  <si>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</si>
  <si>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</si>
  <si>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</si>
  <si>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</si>
  <si>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</si>
  <si>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</si>
  <si>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</si>
  <si>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</si>
  <si>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</si>
  <si>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</si>
  <si>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</si>
  <si>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</si>
  <si>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</si>
  <si>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</si>
  <si>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</si>
  <si>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</si>
  <si>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</si>
  <si>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</si>
  <si>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</si>
  <si>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</si>
  <si>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</si>
  <si>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</si>
  <si>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</si>
  <si>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</si>
  <si>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</si>
  <si>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</si>
  <si>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</si>
  <si>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</si>
  <si>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</si>
  <si>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</si>
  <si>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</si>
  <si>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</si>
  <si>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</si>
  <si>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</si>
  <si>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</si>
  <si>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</si>
  <si>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</si>
  <si>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</si>
  <si>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</si>
  <si>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</si>
  <si>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</si>
  <si>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</si>
  <si>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</si>
  <si>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</si>
  <si>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</si>
  <si>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</si>
  <si>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</si>
  <si>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</si>
  <si>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</si>
  <si>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</si>
  <si>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</si>
  <si>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</si>
  <si>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</si>
  <si>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</si>
  <si>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</si>
  <si>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</si>
  <si>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</si>
  <si>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</si>
  <si>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</si>
  <si>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</si>
  <si>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</si>
  <si>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</si>
  <si>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</si>
  <si>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</si>
  <si>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</si>
  <si>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</si>
  <si>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</si>
  <si>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</si>
  <si>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</si>
  <si>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</si>
  <si>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</si>
  <si>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</si>
  <si>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</si>
  <si>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</si>
  <si>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</si>
  <si>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</si>
  <si>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</si>
  <si>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</si>
  <si>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</si>
  <si>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</si>
  <si>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</si>
  <si>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</si>
  <si>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</si>
  <si>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</si>
  <si>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</si>
  <si>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</si>
  <si>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</si>
  <si>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</si>
  <si>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</si>
  <si>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</si>
  <si>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</si>
  <si>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</si>
  <si>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</si>
  <si>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</si>
  <si>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</si>
  <si>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</si>
  <si>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</si>
  <si>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</si>
  <si>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</si>
  <si>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</si>
  <si>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</si>
  <si>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</si>
  <si>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</si>
  <si>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</si>
  <si>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</si>
  <si>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</si>
  <si>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</si>
  <si>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</si>
  <si>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</si>
  <si>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</si>
  <si>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</si>
  <si>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</si>
  <si>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</si>
  <si>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</si>
  <si>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</si>
  <si>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</si>
  <si>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</si>
  <si>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</si>
  <si>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</si>
  <si>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</si>
  <si>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</si>
  <si>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</si>
  <si>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</si>
  <si>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</si>
  <si>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</si>
  <si>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</si>
  <si>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</si>
  <si>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</si>
  <si>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</si>
  <si>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</si>
  <si>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</si>
  <si>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</si>
  <si>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</si>
  <si>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</si>
  <si>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</si>
  <si>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</si>
  <si>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</si>
  <si>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</si>
  <si>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</si>
  <si>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</si>
  <si>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</si>
  <si>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</si>
  <si>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</si>
  <si>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</si>
  <si>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</si>
  <si>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</si>
  <si>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</si>
  <si>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</si>
  <si>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</si>
  <si>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</si>
  <si>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</si>
  <si>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</si>
  <si>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</si>
  <si>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</si>
  <si>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</si>
  <si>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</si>
  <si>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</si>
  <si>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</si>
  <si>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</si>
  <si>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</si>
  <si>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</si>
  <si>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</si>
  <si>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</si>
  <si>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</si>
  <si>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</si>
  <si>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</si>
  <si>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</si>
  <si>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</si>
  <si>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</si>
  <si>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</si>
  <si>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</si>
  <si>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</si>
  <si>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</si>
  <si>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</si>
  <si>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</si>
  <si>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</si>
  <si>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</si>
  <si>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</si>
  <si>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</si>
  <si>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</si>
  <si>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</si>
  <si>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</si>
  <si>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</si>
  <si>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</si>
  <si>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</si>
  <si>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</si>
  <si>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</si>
  <si>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</si>
  <si>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</si>
  <si>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</si>
  <si>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</si>
  <si>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</si>
  <si>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</si>
  <si>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</si>
  <si>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</si>
  <si>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</si>
  <si>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</si>
  <si>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</si>
  <si>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</si>
  <si>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</si>
  <si>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</si>
  <si>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</si>
  <si>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</si>
  <si>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</si>
  <si>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</si>
  <si>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</si>
  <si>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</si>
  <si>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</si>
  <si>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</si>
  <si>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</si>
  <si>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</si>
  <si>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</si>
  <si>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</si>
  <si>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</si>
  <si>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</si>
  <si>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</si>
  <si>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</si>
  <si>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</si>
  <si>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</si>
  <si>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</si>
  <si>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</si>
  <si>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</si>
  <si>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</si>
  <si>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</si>
  <si>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</si>
  <si>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</si>
  <si>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</si>
  <si>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</si>
  <si>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</si>
  <si>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</si>
  <si>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</si>
  <si>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</si>
  <si>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</si>
  <si>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</si>
  <si>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</si>
  <si>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</si>
  <si>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</si>
  <si>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</si>
  <si>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</si>
  <si>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</si>
  <si>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</si>
  <si>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</si>
  <si>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</si>
  <si>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</si>
  <si>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</si>
  <si>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</si>
  <si>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</si>
  <si>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</si>
  <si>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</si>
  <si>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</si>
  <si>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</si>
  <si>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</si>
  <si>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</si>
  <si>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</si>
  <si>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</si>
  <si>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</si>
  <si>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</si>
  <si>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</si>
  <si>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</si>
  <si>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</si>
  <si>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</si>
  <si>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</si>
  <si>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</si>
  <si>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</si>
  <si>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</si>
  <si>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</si>
  <si>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</si>
  <si>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</si>
  <si>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</si>
  <si>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</si>
  <si>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</si>
  <si>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</si>
  <si>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</si>
  <si>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</si>
  <si>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</si>
  <si>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</si>
  <si>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</si>
  <si>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</si>
  <si>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</si>
  <si>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</si>
  <si>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</si>
  <si>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</si>
  <si>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</si>
  <si>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</si>
  <si>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</si>
  <si>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</si>
  <si>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</si>
  <si>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</si>
  <si>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</si>
  <si>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</si>
  <si>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</si>
  <si>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</si>
  <si>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</si>
  <si>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</si>
  <si>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</si>
  <si>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</si>
  <si>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</si>
  <si>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</si>
  <si>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</si>
  <si>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</si>
  <si>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</si>
  <si>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</si>
  <si>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</si>
  <si>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</si>
  <si>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</si>
  <si>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</si>
  <si>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</si>
  <si>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</si>
  <si>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</si>
  <si>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</si>
  <si>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</si>
  <si>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</si>
  <si>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</si>
  <si>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</si>
  <si>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</si>
  <si>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</si>
  <si>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</si>
  <si>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</si>
  <si>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</si>
  <si>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</si>
  <si>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</si>
  <si>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</si>
  <si>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</si>
  <si>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</si>
  <si>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</si>
  <si>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</si>
  <si>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</si>
  <si>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</si>
  <si>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</si>
  <si>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</si>
  <si>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</si>
  <si>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</si>
  <si>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</si>
  <si>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</si>
  <si>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</si>
  <si>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</si>
  <si>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</si>
  <si>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</si>
  <si>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</si>
  <si>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</si>
  <si>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</si>
  <si>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</si>
  <si>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</si>
  <si>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</si>
  <si>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</si>
  <si>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</si>
  <si>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</si>
  <si>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</si>
  <si>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</si>
  <si>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</si>
  <si>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</si>
  <si>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</si>
  <si>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</si>
  <si>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</si>
  <si>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</si>
  <si>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</si>
  <si>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</si>
  <si>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</si>
  <si>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</si>
  <si>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</si>
  <si>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</si>
  <si>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</si>
  <si>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</si>
  <si>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</si>
  <si>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</si>
  <si>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</si>
  <si>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</si>
  <si>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</si>
  <si>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</si>
  <si>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</si>
  <si>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</si>
  <si>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</si>
  <si>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</si>
  <si>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</si>
  <si>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</si>
  <si>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</si>
  <si>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</si>
  <si>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</si>
  <si>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</si>
  <si>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</si>
  <si>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</si>
  <si>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</si>
  <si>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</si>
  <si>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</si>
  <si>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</si>
  <si>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</si>
  <si>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</si>
  <si>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</si>
  <si>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</si>
  <si>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</si>
  <si>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</si>
  <si>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</si>
  <si>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</si>
  <si>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</si>
  <si>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</si>
  <si>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</si>
  <si>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</si>
  <si>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</si>
  <si>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</si>
  <si>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</si>
  <si>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</si>
  <si>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</si>
  <si>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</si>
  <si>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</si>
  <si>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</si>
  <si>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</si>
  <si>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</si>
  <si>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</si>
  <si>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</si>
  <si>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</si>
  <si>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</si>
  <si>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</si>
  <si>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</si>
  <si>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</si>
  <si>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</si>
  <si>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</si>
  <si>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</si>
  <si>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</si>
  <si>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</si>
  <si>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</si>
  <si>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</si>
  <si>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</si>
  <si>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</si>
  <si>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</si>
  <si>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</si>
  <si>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</si>
  <si>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</si>
  <si>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</si>
  <si>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</si>
  <si>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</si>
  <si>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</si>
  <si>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</si>
  <si>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</si>
  <si>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</si>
  <si>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</si>
  <si>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</si>
  <si>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</si>
  <si>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</si>
  <si>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</si>
  <si>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</si>
  <si>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</si>
  <si>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</si>
  <si>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</si>
  <si>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</si>
  <si>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</si>
  <si>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</si>
  <si>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</si>
  <si>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</si>
  <si>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</si>
  <si>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</si>
  <si>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</si>
  <si>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</si>
  <si>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</si>
  <si>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</si>
  <si>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</si>
  <si>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</si>
  <si>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</si>
  <si>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</si>
  <si>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</si>
  <si>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</si>
  <si>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</si>
  <si>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</si>
  <si>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</si>
  <si>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</si>
  <si>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</si>
  <si>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</si>
  <si>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</si>
  <si>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</si>
  <si>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</si>
  <si>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</si>
  <si>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</si>
  <si>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</si>
  <si>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</si>
  <si>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</si>
  <si>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</si>
  <si>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</si>
  <si>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</si>
  <si>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</si>
  <si>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</si>
  <si>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</si>
  <si>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</si>
  <si>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</si>
  <si>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</si>
  <si>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</si>
  <si>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</si>
  <si>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</si>
  <si>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</si>
  <si>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</si>
  <si>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</si>
  <si>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</si>
  <si>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</si>
  <si>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</si>
  <si>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</si>
  <si>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</si>
  <si>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</si>
  <si>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</si>
  <si>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</si>
  <si>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</si>
  <si>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</si>
  <si>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</si>
  <si>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</si>
  <si>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</si>
  <si>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</si>
  <si>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</si>
  <si>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</si>
  <si>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</si>
  <si>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</si>
  <si>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</si>
  <si>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</si>
  <si>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</si>
  <si>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</si>
  <si>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</si>
  <si>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</si>
  <si>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</si>
  <si>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</si>
  <si>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</si>
  <si>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</si>
  <si>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</si>
  <si>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</si>
  <si>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</si>
  <si>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</si>
  <si>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</si>
  <si>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</si>
  <si>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</si>
  <si>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</si>
  <si>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</si>
  <si>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</si>
  <si>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</si>
  <si>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</si>
  <si>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</si>
  <si>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</si>
  <si>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</si>
  <si>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</si>
  <si>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</si>
  <si>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</si>
  <si>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</si>
  <si>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</si>
  <si>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</si>
  <si>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</si>
  <si>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</si>
  <si>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</si>
  <si>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</si>
  <si>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</si>
  <si>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</si>
  <si>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</si>
  <si>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</si>
  <si>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</si>
  <si>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</si>
  <si>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</si>
  <si>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</si>
  <si>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</si>
  <si>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</si>
  <si>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</si>
  <si>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</si>
  <si>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</si>
  <si>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</si>
  <si>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</si>
  <si>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</si>
  <si>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</si>
  <si>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</si>
  <si>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</si>
  <si>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</si>
  <si>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</si>
  <si>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</si>
  <si>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</si>
  <si>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</si>
  <si>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</si>
  <si>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</si>
  <si>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</si>
  <si>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</si>
  <si>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</si>
  <si>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</si>
  <si>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</si>
  <si>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</si>
  <si>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</si>
  <si>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</si>
  <si>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</si>
  <si>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</si>
  <si>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</si>
  <si>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</si>
  <si>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</si>
  <si>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</si>
  <si>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</si>
  <si>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</si>
  <si>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</si>
  <si>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</si>
  <si>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</si>
  <si>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</si>
  <si>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</si>
  <si>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</si>
  <si>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</si>
  <si>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</si>
  <si>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</si>
  <si>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</si>
  <si>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</si>
  <si>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</si>
  <si>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</si>
  <si>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</si>
  <si>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</si>
  <si>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</si>
  <si>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</si>
  <si>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</si>
  <si>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</si>
  <si>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</si>
  <si>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</si>
  <si>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</si>
  <si>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</si>
  <si>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</si>
  <si>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</si>
  <si>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</si>
  <si>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</si>
  <si>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</si>
  <si>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</si>
  <si>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</si>
  <si>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</si>
  <si>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</si>
  <si>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</si>
  <si>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</si>
  <si>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</si>
  <si>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</si>
  <si>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</si>
  <si>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</si>
  <si>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</si>
  <si>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</si>
  <si>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</si>
  <si>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</si>
  <si>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</si>
  <si>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</si>
  <si>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</si>
  <si>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</si>
  <si>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</si>
  <si>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</si>
  <si>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</si>
  <si>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</si>
  <si>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</si>
  <si>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</si>
  <si>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</si>
  <si>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</si>
  <si>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</si>
  <si>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</si>
  <si>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</si>
  <si>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</si>
  <si>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</si>
  <si>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</si>
  <si>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</si>
  <si>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</si>
  <si>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</si>
  <si>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</si>
  <si>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</si>
  <si>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</si>
  <si>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</si>
  <si>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</si>
  <si>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</si>
  <si>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</si>
  <si>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</si>
  <si>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</si>
  <si>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</si>
  <si>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</si>
  <si>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</si>
  <si>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</si>
  <si>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</si>
  <si>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</si>
  <si>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</si>
  <si>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</si>
  <si>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</si>
  <si>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</si>
  <si>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</si>
  <si>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</si>
  <si>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</si>
  <si>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</si>
  <si>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</si>
  <si>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</si>
  <si>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</si>
  <si>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</si>
  <si>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</si>
  <si>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</si>
  <si>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</si>
  <si>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</si>
  <si>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</si>
  <si>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</si>
  <si>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</si>
  <si>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</si>
  <si>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</si>
  <si>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</si>
  <si>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</si>
  <si>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</si>
  <si>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</si>
  <si>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</si>
  <si>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</si>
  <si>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</si>
  <si>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</si>
  <si>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</si>
  <si>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</si>
  <si>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</si>
  <si>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</si>
  <si>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</si>
  <si>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</si>
  <si>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</si>
  <si>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</si>
  <si>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</si>
  <si>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</si>
  <si>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</si>
  <si>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</si>
  <si>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</si>
  <si>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</si>
  <si>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</si>
  <si>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</si>
  <si>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</si>
  <si>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</si>
  <si>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</si>
  <si>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</si>
  <si>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</si>
  <si>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</si>
  <si>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</si>
  <si>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</si>
  <si>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</si>
  <si>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</si>
  <si>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</si>
  <si>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</si>
  <si>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</si>
  <si>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</si>
  <si>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</si>
  <si>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</si>
  <si>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</si>
  <si>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</si>
  <si>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</si>
  <si>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</si>
  <si>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</si>
  <si>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</si>
  <si>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</si>
  <si>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</si>
  <si>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</si>
  <si>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</si>
  <si>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</si>
  <si>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</si>
  <si>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</si>
  <si>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</si>
  <si>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</si>
  <si>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</si>
  <si>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</si>
  <si>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</si>
  <si>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</si>
  <si>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</si>
  <si>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</si>
  <si>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</si>
  <si>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</si>
  <si>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</si>
  <si>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</si>
  <si>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</si>
  <si>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</si>
  <si>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</si>
  <si>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</si>
  <si>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</si>
  <si>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</si>
  <si>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</si>
  <si>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</si>
  <si>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</si>
  <si>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</si>
  <si>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</si>
  <si>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</si>
  <si>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</si>
  <si>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</si>
  <si>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</si>
  <si>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</si>
  <si>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</si>
  <si>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</si>
  <si>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</si>
  <si>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</si>
  <si>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</si>
  <si>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</si>
  <si>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</si>
  <si>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</si>
  <si>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</si>
  <si>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</si>
  <si>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</si>
  <si>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</si>
  <si>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</si>
  <si>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</si>
  <si>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</si>
  <si>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</si>
  <si>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</si>
  <si>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</si>
  <si>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</si>
  <si>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</si>
  <si>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</si>
  <si>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</si>
  <si>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</si>
  <si>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</si>
  <si>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</si>
  <si>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</si>
  <si>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</si>
  <si>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</si>
  <si>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</si>
  <si>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</si>
  <si>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</si>
  <si>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</si>
  <si>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</si>
  <si>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</si>
  <si>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</si>
  <si>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</si>
  <si>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</si>
  <si>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</si>
  <si>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</si>
  <si>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</si>
  <si>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</si>
  <si>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</si>
  <si>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</si>
  <si>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</si>
  <si>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</si>
  <si>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</si>
  <si>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</si>
  <si>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</si>
  <si>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</si>
  <si>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</si>
  <si>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</si>
  <si>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</si>
  <si>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</si>
  <si>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</si>
  <si>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</si>
  <si>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</si>
  <si>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</si>
  <si>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</si>
  <si>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</si>
  <si>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</si>
  <si>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</si>
  <si>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</si>
  <si>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</si>
  <si>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</si>
  <si>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</si>
  <si>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</si>
  <si>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</si>
  <si>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</si>
  <si>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</si>
  <si>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</si>
  <si>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</si>
  <si>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</si>
  <si>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</si>
  <si>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</si>
  <si>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</si>
  <si>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</si>
  <si>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</si>
  <si>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</si>
  <si>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</si>
  <si>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</si>
  <si>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</si>
  <si>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</si>
  <si>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</si>
  <si>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</si>
  <si>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</si>
  <si>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</si>
  <si>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</si>
  <si>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</si>
  <si>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</si>
  <si>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</si>
  <si>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</si>
  <si>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</si>
  <si>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</si>
  <si>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</si>
  <si>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</si>
  <si>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</si>
  <si>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</si>
  <si>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</si>
  <si>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</si>
  <si>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</si>
  <si>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</si>
  <si>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</si>
  <si>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</si>
  <si>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</si>
  <si>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</si>
  <si>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</si>
  <si>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</si>
  <si>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</si>
  <si>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</si>
  <si>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</si>
  <si>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</si>
  <si>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</si>
  <si>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</si>
  <si>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</si>
  <si>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</si>
  <si>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</si>
  <si>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</si>
  <si>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</si>
  <si>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</si>
  <si>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</si>
  <si>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</si>
  <si>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</si>
  <si>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</si>
  <si>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</si>
  <si>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</si>
  <si>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</si>
  <si>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</si>
  <si>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</si>
  <si>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</si>
  <si>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</si>
  <si>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</si>
  <si>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</si>
  <si>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</si>
  <si>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</si>
  <si>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</si>
  <si>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</si>
  <si>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</si>
  <si>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</si>
  <si>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</si>
  <si>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</si>
  <si>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</si>
  <si>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</si>
  <si>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</si>
  <si>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</si>
  <si>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</si>
  <si>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</si>
  <si>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</si>
  <si>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</si>
  <si>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</si>
  <si>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</si>
  <si>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</si>
  <si>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</si>
  <si>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</si>
  <si>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</si>
  <si>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</si>
  <si>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</si>
  <si>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</si>
  <si>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</si>
  <si>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</si>
  <si>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</si>
  <si>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</si>
  <si>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</si>
  <si>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</si>
  <si>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</si>
  <si>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</si>
  <si>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</si>
  <si>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</si>
  <si>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</si>
  <si>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</si>
  <si>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</si>
  <si>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</si>
  <si>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</si>
  <si>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</si>
  <si>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</si>
  <si>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</si>
  <si>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</si>
  <si>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</si>
  <si>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</si>
  <si>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</si>
  <si>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</si>
  <si>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</si>
  <si>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</si>
  <si>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</si>
  <si>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</si>
  <si>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</si>
  <si>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</si>
  <si>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</si>
  <si>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</si>
  <si>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</si>
  <si>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</si>
  <si>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</si>
  <si>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</si>
  <si>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</si>
  <si>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</si>
  <si>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</si>
  <si>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</si>
  <si>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</si>
  <si>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</si>
  <si>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</si>
  <si>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</si>
  <si>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</si>
  <si>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</si>
  <si>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</si>
  <si>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</si>
  <si>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</si>
  <si>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</si>
  <si>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</si>
  <si>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</si>
  <si>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</si>
  <si>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</si>
  <si>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</si>
  <si>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</si>
  <si>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</si>
  <si>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</si>
  <si>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</si>
  <si>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</si>
  <si>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</si>
  <si>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</si>
  <si>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</si>
  <si>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</si>
  <si>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</si>
  <si>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</si>
  <si>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</si>
  <si>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</si>
  <si>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</si>
  <si>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</si>
  <si>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</si>
  <si>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</si>
  <si>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</si>
  <si>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</si>
  <si>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</si>
  <si>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</si>
  <si>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</si>
  <si>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</si>
  <si>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</si>
  <si>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</si>
  <si>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</si>
  <si>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</si>
  <si>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</si>
  <si>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</si>
  <si>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</si>
  <si>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</si>
  <si>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</si>
  <si>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</si>
  <si>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</si>
  <si>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</si>
  <si>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</si>
  <si>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</si>
  <si>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</si>
  <si>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</si>
  <si>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</si>
  <si>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</si>
  <si>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</si>
  <si>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</si>
  <si>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</si>
  <si>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</si>
  <si>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</si>
  <si>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</si>
  <si>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</si>
  <si>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</si>
  <si>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</si>
  <si>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</si>
  <si>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</si>
  <si>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</si>
  <si>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</si>
  <si>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</si>
  <si>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</si>
  <si>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</si>
  <si>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</si>
  <si>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</si>
  <si>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</si>
  <si>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</si>
  <si>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</si>
  <si>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</si>
  <si>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</si>
  <si>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</si>
  <si>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</si>
  <si>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</si>
  <si>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</si>
  <si>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</si>
  <si>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</si>
  <si>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</si>
  <si>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</si>
  <si>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</si>
  <si>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</si>
  <si>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</si>
  <si>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</si>
  <si>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</si>
  <si>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</si>
  <si>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</si>
  <si>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</si>
  <si>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</si>
  <si>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</si>
  <si>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</si>
  <si>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</si>
  <si>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</si>
  <si>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</si>
  <si>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</si>
  <si>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</si>
  <si>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</si>
  <si>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</si>
  <si>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</si>
  <si>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</si>
  <si>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</si>
  <si>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</si>
  <si>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</si>
  <si>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</si>
  <si>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</si>
  <si>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</si>
  <si>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</si>
  <si>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</si>
  <si>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</si>
  <si>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</si>
  <si>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</si>
  <si>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</si>
  <si>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</si>
  <si>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</si>
  <si>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</si>
  <si>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</si>
  <si>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</si>
  <si>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</si>
  <si>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</si>
  <si>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</si>
  <si>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</si>
  <si>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</si>
  <si>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</si>
  <si>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</si>
  <si>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</si>
  <si>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</si>
  <si>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</si>
  <si>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</si>
  <si>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</si>
  <si>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</si>
  <si>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</si>
  <si>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</si>
  <si>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</si>
  <si>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</si>
  <si>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</si>
  <si>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</si>
  <si>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</si>
  <si>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</si>
  <si>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</si>
  <si>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</si>
  <si>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</si>
  <si>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</si>
  <si>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</si>
  <si>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</si>
  <si>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</si>
  <si>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</si>
  <si>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</si>
  <si>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</si>
  <si>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</si>
  <si>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</si>
  <si>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</si>
  <si>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</si>
  <si>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</si>
  <si>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</si>
  <si>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</si>
  <si>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</si>
  <si>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</si>
  <si>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</si>
  <si>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</si>
  <si>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</si>
  <si>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</si>
  <si>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</si>
  <si>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</si>
  <si>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</si>
  <si>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</si>
  <si>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</si>
  <si>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</si>
  <si>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</si>
  <si>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</si>
  <si>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</si>
  <si>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</si>
  <si>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</si>
  <si>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</si>
  <si>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</si>
  <si>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</si>
  <si>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</si>
  <si>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</si>
  <si>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</si>
  <si>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</si>
  <si>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</si>
  <si>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</si>
  <si>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</si>
  <si>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</si>
  <si>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</si>
  <si>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</si>
  <si>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</si>
  <si>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</si>
  <si>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</si>
  <si>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</si>
  <si>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</si>
  <si>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</si>
  <si>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</si>
  <si>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</si>
  <si>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</si>
  <si>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</si>
  <si>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</si>
  <si>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</si>
  <si>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</si>
  <si>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</si>
  <si>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</si>
  <si>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</si>
  <si>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</si>
  <si>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</si>
  <si>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</si>
  <si>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</si>
  <si>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</si>
  <si>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</si>
  <si>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</si>
  <si>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</si>
  <si>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</si>
  <si>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</si>
  <si>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</si>
  <si>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</si>
  <si>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</si>
  <si>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</si>
  <si>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</si>
  <si>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</si>
  <si>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</si>
  <si>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</si>
  <si>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</si>
  <si>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</si>
  <si>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</si>
  <si>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</si>
  <si>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</si>
  <si>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</si>
  <si>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</si>
  <si>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</si>
  <si>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</si>
  <si>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</si>
  <si>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</si>
  <si>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</si>
  <si>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</si>
  <si>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</si>
  <si>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</si>
  <si>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</si>
  <si>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</si>
  <si>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</si>
  <si>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</si>
  <si>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</si>
  <si>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</si>
  <si>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</si>
  <si>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</si>
  <si>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</si>
  <si>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</si>
  <si>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</si>
  <si>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</si>
  <si>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</si>
  <si>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</si>
  <si>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</si>
  <si>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</si>
  <si>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</si>
  <si>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</si>
  <si>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</si>
  <si>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</si>
  <si>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</si>
  <si>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</si>
  <si>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</si>
  <si>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</si>
  <si>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</si>
  <si>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</si>
  <si>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</si>
  <si>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</si>
  <si>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</si>
  <si>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</si>
  <si>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</si>
  <si>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</si>
  <si>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</si>
  <si>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</si>
  <si>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</si>
  <si>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</si>
  <si>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</si>
  <si>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</si>
  <si>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</si>
  <si>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</si>
  <si>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</si>
  <si>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</si>
  <si>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</si>
  <si>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</si>
  <si>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</si>
  <si>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</si>
  <si>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</si>
  <si>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</si>
  <si>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</si>
  <si>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</si>
  <si>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</si>
  <si>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</si>
  <si>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</si>
  <si>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</si>
  <si>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</si>
  <si>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</si>
  <si>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</si>
  <si>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</si>
  <si>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</si>
  <si>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</si>
  <si>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</si>
  <si>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</si>
  <si>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</si>
  <si>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</si>
  <si>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</si>
  <si>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</si>
  <si>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</si>
  <si>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</si>
  <si>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</si>
  <si>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</si>
  <si>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</si>
  <si>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</si>
  <si>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</si>
  <si>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</si>
  <si>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</si>
  <si>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</si>
  <si>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</si>
  <si>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</si>
  <si>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</si>
  <si>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</si>
  <si>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</si>
  <si>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</si>
  <si>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</si>
  <si>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</si>
  <si>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</si>
  <si>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</si>
  <si>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</si>
  <si>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</si>
  <si>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</si>
  <si>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</si>
  <si>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</si>
  <si>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</si>
  <si>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</si>
  <si>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</si>
  <si>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</si>
  <si>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</si>
  <si>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</si>
  <si>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</si>
  <si>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</si>
  <si>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</si>
  <si>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</si>
  <si>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</si>
  <si>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</si>
  <si>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</si>
  <si>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</si>
  <si>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</si>
  <si>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</si>
  <si>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</si>
  <si>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</si>
  <si>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</si>
  <si>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</si>
  <si>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</si>
  <si>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</si>
  <si>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</si>
  <si>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</si>
  <si>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</si>
  <si>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</si>
  <si>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</si>
  <si>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</si>
  <si>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</si>
  <si>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</si>
  <si>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</si>
  <si>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</si>
  <si>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</si>
  <si>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</si>
  <si>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</si>
  <si>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</si>
  <si>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</si>
  <si>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</si>
  <si>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</si>
  <si>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</si>
  <si>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</si>
  <si>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</si>
  <si>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</si>
  <si>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</si>
  <si>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</si>
  <si>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</si>
  <si>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</si>
  <si>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</si>
  <si>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</si>
  <si>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</si>
  <si>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</si>
  <si>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</si>
  <si>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</si>
  <si>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</si>
  <si>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</si>
  <si>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</si>
  <si>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</si>
  <si>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</si>
  <si>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</si>
  <si>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</si>
  <si>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</si>
  <si>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</si>
  <si>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</si>
  <si>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</si>
  <si>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</si>
  <si>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</si>
  <si>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</si>
  <si>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</si>
  <si>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</si>
  <si>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</si>
  <si>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</si>
  <si>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</si>
  <si>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</si>
  <si>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</si>
  <si>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</si>
  <si>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</si>
  <si>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</si>
  <si>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</si>
  <si>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</si>
  <si>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</si>
  <si>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</si>
  <si>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</si>
  <si>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</si>
  <si>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</si>
  <si>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</si>
  <si>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</si>
  <si>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</si>
  <si>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</si>
  <si>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</si>
  <si>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</si>
  <si>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</si>
  <si>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</si>
  <si>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</si>
  <si>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</si>
  <si>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</si>
  <si>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</si>
  <si>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</si>
  <si>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</si>
  <si>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</si>
  <si>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</si>
  <si>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</si>
  <si>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</si>
  <si>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</si>
  <si>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</si>
  <si>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</si>
  <si>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</si>
  <si>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</si>
  <si>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</si>
  <si>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</si>
  <si>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</si>
  <si>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</si>
  <si>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</si>
  <si>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</si>
  <si>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</si>
  <si>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</si>
  <si>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</si>
  <si>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</si>
  <si>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</si>
  <si>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</si>
  <si>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</si>
  <si>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</si>
  <si>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</si>
  <si>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</si>
  <si>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</si>
  <si>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</si>
  <si>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</si>
  <si>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</si>
  <si>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</si>
  <si>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</si>
  <si>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</si>
  <si>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</si>
  <si>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</si>
  <si>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</si>
  <si>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</si>
  <si>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</si>
  <si>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</si>
  <si>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</si>
  <si>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</si>
  <si>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</si>
  <si>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</si>
  <si>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</si>
  <si>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</si>
  <si>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</si>
  <si>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</si>
  <si>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</si>
  <si>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</si>
  <si>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</si>
  <si>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</si>
  <si>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</si>
  <si>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</si>
  <si>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</si>
  <si>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</si>
  <si>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</si>
  <si>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</si>
  <si>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</si>
  <si>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</si>
  <si>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</si>
  <si>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</si>
  <si>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</si>
  <si>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</si>
  <si>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</si>
  <si>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</si>
  <si>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</si>
  <si>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</si>
  <si>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</si>
  <si>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</si>
  <si>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</si>
  <si>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</si>
  <si>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</si>
  <si>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</si>
  <si>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</si>
  <si>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</si>
  <si>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</si>
  <si>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</si>
  <si>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</si>
  <si>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</si>
  <si>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</si>
  <si>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</si>
  <si>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</si>
  <si>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</si>
  <si>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</si>
  <si>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</si>
  <si>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</si>
  <si>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</si>
  <si>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</si>
  <si>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</si>
  <si>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</si>
  <si>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</si>
  <si>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</si>
  <si>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</si>
  <si>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</si>
  <si>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</si>
  <si>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</si>
  <si>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</si>
  <si>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</si>
  <si>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</si>
  <si>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</si>
  <si>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</si>
  <si>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</si>
  <si>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</si>
  <si>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</si>
  <si>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</si>
  <si>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</si>
  <si>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</si>
  <si>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</si>
  <si>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</si>
  <si>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</si>
  <si>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</si>
  <si>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</si>
  <si>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</si>
  <si>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</si>
  <si>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</si>
  <si>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</si>
  <si>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</si>
  <si>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</si>
  <si>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</si>
  <si>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</si>
  <si>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</si>
  <si>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</si>
  <si>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</si>
  <si>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</si>
  <si>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</si>
  <si>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</si>
  <si>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</si>
  <si>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</si>
  <si>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</si>
  <si>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</si>
  <si>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</si>
  <si>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</si>
  <si>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</si>
  <si>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</si>
  <si>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</si>
  <si>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</si>
  <si>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</si>
  <si>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</si>
  <si>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</si>
  <si>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</si>
  <si>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</si>
  <si>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</si>
  <si>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</si>
  <si>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</si>
  <si>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</si>
  <si>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</si>
  <si>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</si>
  <si>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</si>
  <si>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</si>
  <si>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</si>
  <si>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</si>
  <si>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</si>
  <si>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</si>
  <si>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</si>
  <si>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</si>
  <si>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</si>
  <si>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</si>
  <si>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</si>
  <si>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</si>
  <si>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</si>
  <si>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</si>
  <si>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</si>
  <si>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</si>
  <si>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</si>
  <si>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</si>
  <si>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</si>
  <si>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</si>
  <si>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</si>
  <si>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</si>
  <si>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</si>
  <si>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</si>
  <si>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</si>
  <si>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</si>
  <si>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</si>
  <si>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</si>
  <si>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</si>
  <si>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</si>
  <si>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</si>
  <si>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</si>
  <si>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</si>
  <si>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</si>
  <si>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</si>
  <si>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</si>
  <si>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</si>
  <si>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</si>
  <si>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</si>
  <si>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</si>
  <si>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</si>
  <si>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</si>
  <si>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</si>
  <si>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</si>
  <si>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</si>
  <si>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</si>
  <si>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</si>
  <si>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</si>
  <si>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</si>
  <si>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</si>
  <si>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</si>
  <si>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</si>
  <si>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</si>
  <si>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</si>
  <si>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</si>
  <si>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</si>
  <si>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</si>
  <si>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</si>
  <si>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</si>
  <si>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</si>
  <si>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</si>
  <si>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</si>
  <si>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</si>
  <si>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</si>
  <si>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</si>
  <si>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</si>
  <si>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</si>
  <si>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</si>
  <si>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</si>
  <si>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</si>
  <si>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</si>
  <si>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</si>
  <si>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</si>
  <si>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</si>
  <si>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</si>
  <si>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</si>
  <si>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</si>
  <si>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</si>
  <si>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</si>
  <si>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</si>
  <si>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</si>
  <si>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</si>
  <si>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</si>
  <si>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</si>
  <si>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</si>
  <si>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</si>
  <si>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</si>
  <si>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</si>
  <si>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</si>
  <si>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</si>
  <si>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</si>
  <si>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</si>
  <si>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</si>
  <si>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</si>
  <si>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</si>
  <si>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</si>
  <si>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</si>
  <si>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</si>
  <si>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</si>
  <si>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</si>
  <si>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</si>
  <si>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</si>
  <si>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</si>
  <si>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</si>
  <si>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</si>
  <si>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</si>
  <si>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</si>
  <si>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</si>
  <si>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</si>
  <si>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</si>
  <si>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</si>
  <si>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</si>
  <si>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</si>
  <si>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</si>
  <si>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</si>
  <si>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</si>
  <si>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</si>
  <si>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</si>
  <si>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</si>
  <si>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</si>
  <si>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</si>
  <si>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</si>
  <si>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</si>
  <si>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</si>
  <si>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</si>
  <si>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</si>
  <si>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</si>
  <si>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</si>
  <si>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</si>
  <si>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</si>
  <si>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</si>
  <si>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</si>
  <si>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</si>
  <si>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</si>
  <si>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</si>
  <si>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</si>
  <si>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</si>
  <si>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</si>
  <si>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</si>
  <si>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</si>
  <si>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</si>
  <si>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</si>
  <si>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</si>
  <si>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</si>
  <si>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</si>
  <si>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</si>
  <si>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</si>
  <si>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</si>
  <si>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</si>
  <si>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</si>
  <si>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</si>
  <si>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</si>
  <si>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</si>
  <si>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</si>
  <si>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</si>
  <si>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</si>
  <si>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</si>
  <si>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</si>
  <si>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</si>
  <si>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</si>
  <si>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</si>
  <si>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</si>
  <si>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</si>
  <si>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</si>
  <si>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</si>
  <si>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</si>
  <si>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</si>
  <si>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</si>
  <si>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</si>
  <si>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</si>
  <si>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</si>
  <si>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</si>
  <si>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</si>
  <si>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</si>
  <si>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</si>
  <si>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</si>
  <si>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</si>
  <si>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</si>
  <si>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</si>
  <si>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</si>
  <si>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</si>
  <si>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</si>
  <si>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</si>
  <si>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</si>
  <si>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</si>
  <si>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</si>
  <si>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</si>
  <si>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</si>
  <si>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</si>
  <si>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</si>
  <si>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</si>
  <si>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</si>
  <si>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</si>
  <si>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</si>
  <si>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</si>
  <si>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</si>
  <si>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</si>
  <si>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</si>
  <si>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</si>
  <si>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</si>
  <si>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</si>
  <si>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</si>
  <si>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</si>
  <si>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</si>
  <si>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</si>
  <si>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</si>
  <si>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</si>
  <si>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</si>
  <si>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</si>
  <si>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</si>
  <si>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</si>
  <si>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</si>
  <si>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</si>
  <si>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</si>
  <si>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</si>
  <si>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</si>
  <si>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</si>
  <si>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</si>
  <si>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</si>
  <si>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</si>
  <si>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</si>
  <si>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</si>
  <si>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</si>
  <si>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</si>
  <si>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</si>
  <si>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</si>
  <si>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</si>
  <si>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</si>
  <si>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</si>
  <si>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</si>
  <si>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</si>
  <si>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</si>
  <si>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</si>
  <si>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</si>
  <si>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</si>
  <si>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</si>
  <si>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</si>
  <si>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</si>
  <si>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</si>
  <si>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</si>
  <si>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</si>
  <si>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</si>
  <si>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</si>
  <si>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</si>
  <si>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</si>
  <si>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</si>
  <si>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</si>
  <si>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</si>
  <si>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</si>
  <si>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</si>
  <si>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</si>
  <si>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</si>
  <si>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</si>
  <si>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</si>
  <si>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</si>
  <si>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</si>
  <si>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</si>
  <si>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</si>
  <si>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</si>
  <si>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</si>
  <si>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</si>
  <si>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</si>
  <si>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</si>
  <si>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</si>
  <si>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</si>
  <si>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</si>
  <si>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</si>
  <si>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</si>
  <si>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</si>
  <si>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</si>
  <si>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</si>
  <si>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</si>
  <si>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</si>
  <si>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</si>
  <si>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</si>
  <si>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</si>
  <si>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</si>
  <si>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</si>
  <si>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</si>
  <si>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</si>
  <si>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</si>
  <si>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</si>
  <si>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</si>
  <si>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</si>
  <si>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</si>
  <si>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</si>
  <si>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</si>
  <si>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</si>
  <si>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</si>
  <si>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</si>
  <si>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</si>
  <si>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</si>
  <si>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</si>
  <si>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</si>
  <si>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</si>
  <si>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</si>
  <si>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</si>
  <si>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</si>
  <si>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</si>
  <si>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</si>
  <si>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</si>
  <si>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</si>
  <si>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</si>
  <si>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</si>
  <si>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</si>
  <si>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</si>
  <si>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</si>
  <si>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</si>
  <si>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</si>
  <si>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</si>
  <si>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</si>
  <si>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</si>
  <si>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</si>
  <si>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</si>
  <si>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</si>
  <si>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</si>
  <si>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</si>
  <si>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</si>
  <si>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</si>
  <si>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</si>
  <si>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</si>
  <si>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</si>
  <si>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</si>
  <si>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</si>
  <si>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</si>
  <si>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</si>
  <si>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</si>
  <si>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</si>
  <si>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</si>
  <si>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</si>
  <si>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</si>
  <si>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</si>
  <si>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</si>
  <si>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</si>
  <si>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</si>
  <si>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</si>
  <si>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</si>
  <si>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</si>
  <si>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</si>
  <si>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</si>
  <si>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</si>
  <si>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</si>
  <si>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</si>
  <si>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</si>
  <si>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</si>
  <si>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</si>
  <si>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</si>
  <si>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</si>
  <si>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</si>
  <si>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</si>
  <si>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</si>
  <si>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</si>
  <si>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</si>
  <si>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</si>
  <si>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</si>
  <si>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</si>
  <si>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</si>
  <si>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</si>
  <si>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</si>
  <si>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</si>
  <si>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</si>
  <si>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</si>
  <si>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</si>
  <si>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</si>
  <si>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</si>
  <si>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</si>
  <si>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</si>
  <si>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</si>
  <si>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</si>
  <si>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</si>
  <si>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</si>
  <si>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</si>
  <si>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</si>
  <si>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</si>
  <si>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</si>
  <si>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</si>
  <si>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</si>
  <si>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</si>
  <si>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</si>
  <si>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</si>
  <si>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</si>
  <si>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</si>
  <si>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</si>
  <si>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</si>
  <si>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</si>
  <si>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</si>
  <si>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</si>
  <si>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</si>
  <si>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</si>
  <si>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</si>
  <si>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</si>
  <si>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</si>
  <si>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</si>
  <si>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</si>
  <si>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</si>
  <si>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</si>
  <si>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</si>
  <si>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</si>
  <si>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</si>
  <si>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</si>
  <si>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</si>
  <si>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</si>
  <si>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</si>
  <si>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</si>
  <si>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</si>
  <si>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</si>
  <si>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</si>
  <si>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</si>
  <si>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</si>
  <si>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</si>
  <si>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</si>
  <si>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</si>
  <si>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</si>
  <si>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</si>
  <si>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</si>
  <si>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</si>
  <si>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</si>
  <si>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</si>
  <si>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</si>
  <si>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</si>
  <si>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</si>
  <si>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</si>
  <si>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</si>
  <si>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</si>
  <si>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</si>
  <si>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</si>
  <si>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</si>
  <si>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</si>
  <si>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</si>
  <si>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</si>
  <si>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</si>
  <si>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</si>
  <si>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</si>
  <si>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</si>
  <si>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</si>
  <si>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</si>
  <si>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</si>
  <si>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</si>
  <si>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</si>
  <si>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</si>
  <si>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</si>
  <si>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</si>
  <si>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</si>
  <si>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</si>
  <si>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</si>
  <si>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</si>
  <si>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</si>
  <si>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</si>
  <si>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</si>
  <si>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</si>
  <si>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</si>
  <si>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</si>
  <si>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</si>
  <si>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</si>
  <si>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</si>
  <si>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</si>
  <si>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</si>
  <si>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</si>
  <si>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</si>
  <si>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</si>
  <si>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</si>
  <si>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</si>
  <si>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</si>
  <si>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</si>
  <si>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</si>
  <si>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</si>
  <si>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</si>
  <si>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</si>
  <si>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</si>
  <si>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</si>
  <si>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</si>
  <si>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</si>
  <si>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</si>
  <si>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</si>
  <si>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</si>
  <si>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</si>
  <si>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</si>
  <si>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</si>
  <si>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</si>
  <si>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</si>
  <si>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</si>
  <si>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</si>
  <si>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</si>
  <si>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</si>
  <si>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</si>
  <si>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</si>
  <si>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</si>
  <si>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</si>
  <si>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</si>
  <si>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</si>
  <si>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</si>
  <si>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</si>
  <si>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</si>
  <si>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</si>
  <si>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</si>
  <si>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</si>
  <si>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</si>
  <si>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</si>
  <si>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</si>
  <si>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</si>
  <si>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</si>
  <si>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</si>
  <si>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</si>
  <si>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</si>
  <si>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</si>
  <si>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</si>
  <si>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</si>
  <si>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</si>
  <si>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</si>
  <si>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</si>
  <si>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</si>
  <si>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</si>
  <si>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</si>
  <si>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</si>
  <si>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</si>
  <si>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</si>
  <si>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</si>
  <si>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</si>
  <si>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</si>
  <si>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</si>
  <si>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</si>
  <si>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</si>
  <si>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</si>
  <si>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</si>
  <si>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</si>
  <si>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</si>
  <si>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</si>
  <si>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</si>
  <si>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</si>
  <si>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</si>
  <si>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</si>
  <si>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</si>
  <si>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</si>
  <si>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</si>
  <si>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</si>
  <si>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</si>
  <si>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</si>
  <si>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</si>
  <si>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</si>
  <si>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</si>
  <si>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</si>
  <si>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</si>
  <si>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</si>
  <si>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</si>
  <si>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</si>
  <si>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</si>
  <si>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</si>
  <si>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</si>
  <si>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</si>
  <si>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</si>
  <si>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</si>
  <si>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</si>
  <si>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</si>
  <si>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</si>
  <si>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</si>
  <si>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</si>
  <si>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</si>
  <si>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</si>
  <si>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</si>
  <si>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</si>
  <si>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</si>
  <si>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</si>
  <si>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</si>
  <si>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</si>
  <si>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</si>
  <si>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</si>
  <si>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</si>
  <si>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</si>
  <si>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</si>
  <si>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</si>
  <si>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</si>
  <si>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</si>
  <si>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</si>
  <si>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</si>
  <si>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</si>
  <si>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</si>
  <si>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</si>
  <si>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</si>
  <si>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</si>
  <si>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</si>
  <si>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</si>
  <si>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</si>
  <si>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</si>
  <si>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</si>
  <si>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</si>
  <si>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</si>
  <si>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</si>
  <si>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</si>
  <si>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</si>
  <si>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</si>
  <si>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</si>
  <si>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</si>
  <si>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</si>
  <si>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</si>
  <si>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</si>
  <si>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</si>
  <si>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</si>
  <si>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</si>
  <si>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</si>
  <si>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</si>
  <si>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</si>
  <si>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</si>
  <si>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</si>
  <si>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</si>
  <si>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</si>
  <si>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</si>
  <si>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</si>
  <si>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</si>
  <si>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</si>
  <si>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</si>
  <si>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</si>
  <si>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</si>
  <si>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</si>
  <si>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</si>
  <si>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</si>
  <si>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</si>
  <si>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</si>
  <si>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</si>
  <si>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</si>
  <si>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</si>
  <si>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</si>
  <si>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</si>
  <si>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</si>
  <si>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</si>
  <si>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</si>
  <si>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</si>
  <si>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</si>
  <si>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</si>
  <si>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</si>
  <si>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</si>
  <si>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</si>
  <si>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</si>
  <si>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</si>
  <si>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</si>
  <si>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</si>
  <si>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</si>
  <si>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</si>
  <si>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</si>
  <si>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</si>
  <si>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</si>
  <si>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</si>
  <si>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</si>
  <si>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</si>
  <si>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</si>
  <si>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</si>
  <si>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</si>
  <si>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</si>
  <si>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</si>
  <si>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</si>
  <si>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</si>
  <si>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</si>
  <si>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</si>
  <si>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</si>
  <si>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</si>
  <si>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</si>
  <si>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</si>
  <si>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</si>
  <si>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</si>
  <si>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</si>
  <si>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</si>
  <si>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</si>
  <si>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</si>
  <si>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</si>
  <si>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</si>
  <si>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</si>
  <si>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</si>
  <si>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</si>
  <si>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</si>
  <si>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</si>
  <si>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</si>
  <si>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</si>
  <si>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</si>
  <si>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</si>
  <si>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</si>
  <si>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</si>
  <si>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</si>
  <si>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</si>
  <si>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</si>
  <si>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</si>
  <si>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</si>
  <si>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</si>
  <si>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</si>
  <si>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</si>
  <si>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</si>
  <si>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</si>
  <si>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</si>
  <si>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</si>
  <si>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</si>
  <si>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</si>
  <si>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</si>
  <si>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</si>
  <si>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</si>
  <si>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</si>
  <si>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</si>
  <si>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</si>
  <si>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</si>
  <si>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</si>
  <si>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</si>
  <si>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</si>
  <si>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</si>
  <si>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</si>
  <si>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</si>
  <si>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</si>
  <si>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</si>
  <si>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</si>
  <si>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</si>
  <si>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</si>
  <si>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</si>
  <si>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</si>
  <si>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</si>
  <si>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</si>
  <si>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</si>
  <si>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</si>
  <si>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</si>
  <si>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</si>
  <si>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</si>
  <si>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</si>
  <si>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</si>
  <si>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</si>
  <si>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</si>
  <si>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</si>
  <si>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</si>
  <si>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</si>
  <si>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</si>
  <si>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</si>
  <si>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</si>
  <si>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</si>
  <si>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</si>
  <si>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</si>
  <si>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</si>
  <si>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</si>
  <si>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</si>
  <si>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</si>
  <si>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</si>
  <si>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</si>
  <si>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</si>
  <si>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</si>
  <si>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</si>
  <si>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</si>
  <si>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</si>
  <si>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</si>
  <si>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</si>
  <si>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</si>
  <si>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</si>
  <si>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</si>
  <si>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</si>
  <si>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</si>
  <si>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</si>
  <si>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</si>
  <si>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</si>
  <si>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</si>
  <si>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</si>
  <si>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</si>
  <si>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</si>
  <si>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</si>
  <si>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</si>
  <si>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</si>
  <si>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</si>
  <si>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</si>
  <si>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</si>
  <si>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</si>
  <si>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</si>
  <si>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</si>
  <si>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</si>
  <si>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</si>
  <si>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</si>
  <si>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</si>
  <si>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</si>
  <si>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</si>
  <si>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</si>
  <si>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</si>
  <si>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</si>
  <si>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</si>
  <si>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</si>
  <si>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</si>
  <si>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</si>
  <si>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</si>
  <si>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</si>
  <si>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</si>
  <si>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</si>
  <si>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</si>
  <si>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</si>
  <si>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</si>
  <si>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</si>
  <si>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</si>
  <si>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</si>
  <si>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</si>
  <si>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</si>
  <si>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</si>
  <si>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</si>
  <si>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</si>
  <si>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</si>
  <si>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</si>
  <si>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</si>
  <si>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</si>
  <si>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</si>
  <si>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</si>
  <si>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</si>
  <si>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</si>
  <si>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</si>
  <si>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</si>
  <si>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</si>
  <si>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</si>
  <si>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</si>
  <si>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</si>
  <si>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</si>
  <si>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</si>
  <si>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</si>
  <si>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</si>
  <si>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</si>
  <si>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</si>
  <si>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</si>
  <si>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</si>
  <si>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</si>
  <si>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</si>
  <si>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</si>
  <si>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</si>
  <si>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</si>
  <si>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</si>
  <si>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</si>
  <si>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</si>
  <si>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</si>
  <si>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</si>
  <si>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</si>
  <si>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</si>
  <si>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</si>
  <si>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</si>
  <si>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</si>
  <si>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</si>
  <si>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</si>
  <si>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</si>
  <si>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</si>
  <si>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</si>
  <si>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</si>
  <si>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</si>
  <si>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</si>
  <si>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</si>
  <si>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</si>
  <si>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</si>
  <si>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</si>
  <si>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</si>
  <si>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</si>
  <si>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</si>
  <si>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</si>
  <si>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</si>
  <si>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</si>
  <si>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</si>
  <si>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</si>
  <si>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</si>
  <si>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</si>
  <si>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</si>
  <si>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</si>
  <si>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</si>
  <si>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</si>
  <si>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</si>
  <si>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</si>
  <si>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</si>
  <si>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</si>
  <si>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</si>
  <si>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</si>
  <si>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</si>
  <si>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</si>
  <si>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</si>
  <si>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</si>
  <si>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</si>
  <si>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</si>
  <si>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</si>
  <si>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</si>
  <si>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</si>
  <si>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</si>
  <si>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</si>
  <si>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</si>
  <si>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</si>
  <si>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</si>
  <si>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</si>
  <si>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</si>
  <si>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</si>
  <si>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</si>
  <si>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</si>
  <si>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</si>
  <si>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</si>
  <si>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</si>
  <si>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</si>
  <si>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</si>
  <si>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</si>
  <si>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</si>
  <si>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</si>
  <si>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</si>
  <si>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</si>
  <si>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</si>
  <si>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</si>
  <si>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</si>
  <si>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</si>
  <si>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</si>
  <si>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</si>
  <si>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</si>
  <si>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</si>
  <si>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</si>
  <si>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</si>
  <si>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</si>
  <si>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</si>
  <si>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</si>
  <si>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</si>
  <si>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</si>
  <si>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</si>
  <si>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</si>
  <si>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</si>
  <si>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</si>
  <si>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</si>
  <si>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</si>
  <si>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</si>
  <si>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</si>
  <si>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</si>
  <si>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</si>
  <si>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</si>
  <si>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</si>
  <si>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</si>
  <si>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</si>
  <si>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</si>
  <si>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</si>
  <si>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</si>
  <si>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</si>
  <si>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</si>
  <si>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</si>
  <si>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</si>
  <si>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</si>
  <si>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</si>
  <si>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</si>
  <si>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</si>
  <si>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</si>
  <si>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</si>
  <si>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</si>
  <si>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</si>
  <si>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</si>
  <si>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</si>
  <si>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</si>
  <si>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</si>
  <si>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</si>
  <si>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</si>
  <si>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</si>
  <si>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</si>
  <si>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</si>
  <si>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</si>
  <si>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</si>
  <si>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</si>
  <si>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</si>
  <si>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</si>
  <si>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</si>
  <si>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</si>
  <si>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</si>
  <si>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</si>
  <si>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</si>
  <si>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</si>
  <si>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</si>
  <si>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</si>
  <si>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</si>
  <si>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</si>
  <si>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</si>
  <si>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</si>
  <si>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</si>
  <si>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</si>
  <si>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</si>
  <si>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</si>
  <si>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</si>
  <si>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</si>
  <si>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</si>
  <si>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</si>
  <si>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</si>
  <si>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</si>
  <si>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</si>
  <si>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</si>
  <si>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</si>
  <si>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</si>
  <si>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</si>
  <si>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</si>
  <si>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</si>
  <si>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</si>
  <si>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</si>
  <si>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</si>
  <si>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</si>
  <si>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</si>
  <si>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</si>
  <si>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</si>
  <si>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</si>
  <si>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</si>
  <si>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</si>
  <si>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</si>
  <si>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</si>
  <si>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</si>
  <si>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</si>
  <si>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</si>
  <si>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</si>
  <si>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</si>
  <si>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</si>
  <si>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</si>
  <si>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</si>
  <si>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</si>
  <si>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</si>
  <si>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</si>
  <si>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</si>
  <si>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</si>
  <si>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</si>
  <si>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</si>
  <si>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</si>
  <si>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</si>
  <si>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</si>
  <si>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</si>
  <si>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</si>
  <si>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</si>
  <si>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</si>
  <si>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</si>
  <si>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</si>
  <si>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</si>
  <si>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</si>
  <si>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</si>
  <si>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</si>
  <si>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</si>
  <si>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</si>
  <si>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</si>
  <si>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</si>
  <si>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</si>
  <si>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</si>
  <si>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</si>
  <si>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</si>
  <si>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</si>
  <si>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</si>
  <si>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</si>
  <si>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</si>
  <si>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</si>
  <si>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</si>
  <si>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</si>
  <si>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</si>
  <si>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</si>
  <si>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</si>
  <si>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</si>
  <si>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</si>
  <si>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</si>
  <si>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</si>
  <si>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</si>
  <si>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</si>
  <si>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</si>
  <si>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</si>
  <si>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</si>
  <si>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</si>
  <si>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</si>
  <si>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</si>
  <si>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</si>
  <si>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</si>
  <si>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</si>
  <si>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</si>
  <si>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</si>
  <si>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</si>
  <si>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</si>
  <si>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</si>
  <si>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</si>
  <si>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</si>
  <si>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</si>
  <si>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</si>
  <si>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</si>
  <si>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</si>
  <si>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</si>
  <si>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</si>
  <si>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</si>
  <si>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</si>
  <si>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</si>
  <si>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</si>
  <si>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</si>
  <si>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</si>
  <si>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</si>
  <si>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</si>
  <si>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</si>
  <si>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</si>
  <si>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</si>
  <si>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</si>
  <si>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</si>
  <si>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</si>
  <si>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</si>
  <si>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</si>
  <si>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</si>
  <si>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</si>
  <si>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</si>
  <si>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</si>
  <si>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</si>
  <si>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</si>
  <si>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</si>
  <si>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</si>
  <si>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</si>
  <si>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</si>
  <si>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</si>
  <si>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</si>
  <si>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</si>
  <si>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</si>
  <si>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</si>
  <si>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</si>
  <si>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</si>
  <si>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</si>
  <si>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</si>
  <si>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</si>
  <si>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</si>
  <si>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</si>
  <si>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</si>
  <si>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</si>
  <si>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</si>
  <si>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</si>
  <si>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</si>
  <si>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</si>
  <si>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</si>
  <si>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</si>
  <si>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</si>
  <si>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</si>
  <si>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</si>
  <si>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</si>
  <si>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</si>
  <si>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</si>
  <si>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</si>
  <si>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</si>
  <si>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</si>
  <si>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</si>
  <si>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</si>
  <si>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</si>
  <si>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</si>
  <si>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</si>
  <si>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</si>
  <si>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</si>
  <si>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</si>
  <si>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</si>
  <si>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</si>
  <si>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</si>
  <si>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</si>
  <si>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</si>
  <si>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</si>
  <si>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</si>
  <si>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</si>
  <si>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</si>
  <si>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</si>
  <si>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</si>
  <si>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</si>
  <si>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</si>
  <si>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</si>
  <si>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</si>
  <si>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</si>
  <si>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</si>
  <si>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</si>
  <si>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</si>
  <si>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</si>
  <si>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</si>
  <si>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</si>
  <si>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</si>
  <si>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</si>
  <si>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</si>
  <si>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</si>
  <si>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</si>
  <si>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</si>
  <si>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</si>
  <si>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</si>
  <si>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</si>
  <si>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</si>
  <si>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</si>
  <si>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</si>
  <si>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</si>
  <si>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</si>
  <si>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</si>
  <si>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</si>
  <si>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</si>
  <si>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</si>
  <si>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</si>
  <si>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</si>
  <si>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</si>
  <si>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</si>
  <si>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</si>
  <si>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</si>
  <si>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</si>
  <si>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</si>
  <si>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</si>
  <si>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</si>
  <si>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</si>
  <si>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</si>
  <si>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</si>
  <si>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</si>
  <si>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</si>
  <si>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</si>
  <si>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</si>
  <si>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</si>
  <si>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</si>
  <si>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</si>
  <si>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</si>
  <si>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</si>
  <si>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</si>
  <si>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</si>
  <si>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</si>
  <si>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</si>
  <si>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</si>
  <si>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</si>
  <si>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</si>
  <si>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</si>
  <si>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</si>
  <si>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</si>
  <si>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</si>
  <si>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</si>
  <si>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</si>
  <si>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</si>
  <si>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</si>
  <si>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</si>
  <si>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</si>
  <si>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</si>
  <si>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</si>
  <si>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</si>
  <si>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</si>
  <si>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</si>
  <si>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</si>
  <si>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</si>
  <si>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</si>
  <si>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</si>
  <si>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</si>
  <si>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</si>
  <si>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</si>
  <si>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</si>
  <si>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</si>
  <si>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</si>
  <si>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</si>
  <si>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</si>
  <si>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</si>
  <si>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</si>
  <si>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</si>
  <si>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</si>
  <si>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</si>
  <si>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</si>
  <si>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</si>
  <si>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</si>
  <si>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</si>
  <si>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</si>
  <si>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</si>
  <si>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</si>
  <si>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</si>
  <si>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</si>
  <si>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</si>
  <si>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</si>
  <si>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</si>
  <si>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</si>
  <si>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</si>
  <si>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</si>
  <si>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</si>
  <si>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</si>
  <si>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</si>
  <si>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</si>
  <si>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</si>
  <si>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</si>
  <si>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</si>
  <si>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</si>
  <si>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</si>
  <si>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</si>
  <si>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</si>
  <si>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</si>
  <si>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</si>
  <si>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</si>
  <si>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</si>
  <si>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</si>
  <si>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</si>
  <si>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</si>
  <si>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</si>
  <si>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</si>
  <si>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</si>
  <si>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</si>
  <si>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</si>
  <si>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</si>
  <si>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</si>
  <si>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</si>
  <si>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</si>
  <si>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</si>
  <si>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</si>
  <si>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</si>
  <si>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</si>
  <si>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</si>
  <si>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</si>
  <si>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</si>
  <si>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</si>
  <si>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</si>
  <si>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</si>
  <si>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</si>
  <si>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</si>
  <si>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</si>
  <si>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</si>
  <si>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</si>
  <si>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</si>
  <si>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</si>
  <si>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</si>
  <si>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</si>
  <si>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</si>
  <si>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</si>
  <si>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</si>
  <si>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</si>
  <si>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</si>
  <si>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</si>
  <si>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</si>
  <si>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</si>
  <si>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</si>
  <si>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</si>
  <si>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</si>
  <si>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</si>
  <si>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</si>
  <si>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</si>
  <si>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</si>
  <si>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</si>
  <si>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</si>
  <si>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</si>
  <si>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</si>
  <si>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</si>
  <si>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</si>
  <si>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</si>
  <si>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</si>
  <si>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</si>
  <si>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</si>
  <si>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</si>
  <si>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</si>
  <si>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</si>
  <si>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</si>
  <si>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</si>
  <si>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</si>
  <si>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</si>
  <si>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</si>
  <si>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</si>
  <si>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</si>
  <si>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</si>
  <si>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</si>
  <si>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</si>
  <si>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</si>
  <si>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</si>
  <si>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</si>
  <si>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</si>
  <si>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</si>
  <si>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</si>
  <si>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</si>
  <si>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</si>
  <si>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</si>
  <si>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</si>
  <si>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</si>
  <si>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</si>
  <si>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</si>
  <si>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</si>
  <si>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</si>
  <si>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</si>
  <si>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</si>
  <si>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</si>
  <si>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</si>
  <si>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</si>
  <si>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</si>
  <si>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</si>
  <si>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</si>
  <si>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</si>
  <si>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</si>
  <si>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</si>
  <si>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</si>
  <si>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</si>
  <si>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</si>
  <si>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</si>
  <si>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</si>
  <si>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</si>
  <si>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</si>
  <si>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</si>
  <si>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</si>
  <si>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</si>
  <si>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</si>
  <si>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</si>
  <si>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</si>
  <si>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</si>
  <si>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</si>
  <si>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</si>
  <si>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</si>
  <si>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</si>
  <si>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</si>
  <si>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</si>
  <si>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</si>
  <si>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</si>
  <si>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</si>
  <si>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</si>
  <si>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</si>
  <si>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</si>
  <si>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</si>
  <si>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</si>
  <si>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</si>
  <si>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</si>
  <si>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</si>
  <si>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</si>
  <si>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</si>
  <si>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</si>
  <si>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</si>
  <si>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</si>
  <si>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</si>
  <si>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</si>
  <si>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</si>
  <si>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</si>
  <si>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</si>
  <si>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</si>
  <si>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</si>
  <si>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</si>
  <si>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</si>
  <si>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</si>
  <si>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</si>
  <si>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</si>
  <si>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</si>
  <si>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</si>
  <si>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</si>
  <si>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</si>
  <si>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</si>
  <si>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</si>
  <si>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</si>
  <si>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</si>
  <si>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</si>
  <si>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</si>
  <si>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</si>
  <si>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</si>
  <si>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</si>
  <si>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</si>
  <si>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</si>
  <si>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</si>
  <si>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</si>
  <si>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</si>
  <si>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</si>
  <si>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</si>
  <si>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</si>
  <si>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</si>
  <si>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</si>
  <si>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</si>
  <si>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</si>
  <si>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</si>
  <si>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</si>
  <si>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</si>
  <si>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</si>
  <si>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</si>
  <si>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</si>
  <si>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</si>
  <si>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</si>
  <si>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</si>
  <si>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</si>
  <si>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</si>
  <si>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</si>
  <si>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</si>
  <si>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</si>
  <si>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</si>
  <si>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</si>
  <si>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</si>
  <si>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</si>
  <si>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</si>
  <si>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</si>
  <si>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</si>
  <si>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</si>
  <si>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</si>
  <si>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</si>
  <si>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</si>
  <si>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</si>
  <si>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</si>
  <si>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</si>
  <si>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</si>
  <si>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</si>
  <si>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</si>
  <si>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</si>
  <si>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</si>
  <si>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</si>
  <si>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</si>
  <si>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</si>
  <si>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</si>
  <si>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</si>
  <si>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</si>
  <si>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</si>
  <si>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</si>
  <si>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</si>
  <si>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</si>
  <si>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</si>
  <si>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</si>
  <si>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</si>
  <si>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</si>
  <si>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</si>
  <si>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</si>
  <si>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</si>
  <si>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</si>
  <si>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</si>
  <si>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</si>
  <si>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</si>
  <si>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</si>
  <si>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</si>
  <si>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</si>
  <si>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</si>
  <si>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</si>
  <si>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</si>
  <si>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</si>
  <si>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</si>
  <si>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</si>
  <si>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</si>
  <si>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</si>
  <si>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</si>
  <si>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</si>
  <si>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</si>
  <si>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</si>
  <si>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</si>
  <si>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</si>
  <si>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</si>
  <si>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</si>
  <si>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</si>
  <si>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</si>
  <si>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</si>
  <si>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</si>
  <si>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</si>
  <si>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</si>
  <si>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</si>
  <si>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</si>
  <si>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</si>
  <si>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</si>
  <si>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</si>
  <si>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</si>
  <si>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</si>
  <si>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</si>
  <si>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</si>
  <si>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</si>
  <si>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</si>
  <si>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</si>
  <si>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</si>
  <si>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</si>
  <si>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</si>
  <si>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</si>
  <si>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</si>
  <si>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</si>
  <si>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</si>
  <si>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</si>
  <si>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</si>
  <si>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</si>
  <si>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</si>
  <si>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</si>
  <si>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</si>
  <si>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</si>
  <si>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</si>
  <si>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</si>
  <si>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</si>
  <si>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</si>
  <si>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</si>
  <si>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</si>
  <si>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</si>
  <si>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</si>
  <si>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</si>
  <si>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</si>
  <si>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</si>
  <si>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</si>
  <si>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</si>
  <si>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</si>
  <si>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</si>
  <si>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</si>
  <si>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</si>
  <si>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</si>
  <si>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</si>
  <si>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</si>
  <si>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</si>
  <si>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</si>
  <si>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</si>
  <si>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</si>
  <si>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</si>
  <si>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</si>
  <si>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</si>
  <si>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</si>
  <si>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</si>
  <si>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</si>
  <si>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</si>
  <si>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</si>
  <si>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</si>
  <si>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</si>
  <si>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</si>
  <si>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</si>
  <si>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</si>
  <si>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</si>
  <si>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</si>
  <si>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</si>
  <si>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</si>
  <si>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</si>
  <si>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</si>
  <si>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</si>
  <si>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</si>
  <si>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</si>
  <si>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</si>
  <si>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</si>
  <si>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</si>
  <si>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</si>
  <si>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</si>
  <si>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</si>
  <si>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</si>
  <si>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</si>
  <si>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</si>
  <si>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</si>
  <si>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</si>
  <si>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</si>
  <si>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</si>
  <si>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</si>
  <si>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</si>
  <si>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</si>
  <si>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</si>
  <si>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</si>
  <si>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</si>
  <si>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</si>
  <si>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</si>
  <si>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</si>
  <si>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</si>
  <si>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</si>
  <si>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</si>
  <si>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</si>
  <si>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</si>
  <si>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</si>
  <si>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</si>
  <si>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</si>
  <si>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</si>
  <si>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</si>
  <si>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</si>
  <si>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</si>
  <si>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</si>
  <si>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</si>
  <si>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</si>
  <si>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</si>
  <si>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</si>
  <si>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</si>
  <si>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</si>
  <si>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</si>
  <si>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</si>
  <si>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</si>
  <si>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</si>
  <si>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</si>
  <si>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</si>
  <si>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</si>
  <si>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</si>
  <si>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</si>
  <si>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</si>
  <si>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</si>
  <si>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</si>
  <si>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</si>
  <si>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</si>
  <si>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</si>
  <si>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</si>
  <si>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</si>
  <si>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</si>
  <si>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</si>
  <si>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</si>
  <si>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</si>
  <si>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</si>
  <si>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</si>
  <si>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</si>
  <si>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</si>
  <si>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</si>
  <si>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</si>
  <si>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</si>
  <si>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</si>
  <si>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</si>
  <si>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</si>
  <si>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</si>
  <si>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</si>
  <si>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</si>
  <si>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</si>
  <si>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</si>
  <si>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</si>
  <si>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</si>
  <si>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</si>
  <si>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</si>
  <si>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</si>
  <si>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</si>
  <si>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</si>
  <si>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</si>
  <si>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</si>
  <si>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</si>
  <si>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</si>
  <si>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</si>
  <si>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</si>
  <si>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</si>
  <si>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</si>
  <si>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</si>
  <si>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</si>
  <si>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</si>
  <si>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</si>
  <si>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</si>
  <si>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</si>
  <si>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</si>
  <si>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</si>
  <si>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</si>
  <si>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</si>
  <si>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</si>
  <si>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</si>
  <si>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</si>
  <si>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</si>
  <si>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</si>
  <si>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</si>
  <si>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</si>
  <si>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</si>
  <si>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</si>
  <si>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</si>
  <si>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</si>
  <si>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</si>
  <si>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</si>
  <si>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</si>
  <si>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</si>
  <si>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</si>
  <si>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</si>
  <si>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</si>
  <si>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</si>
  <si>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</si>
  <si>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</si>
  <si>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</si>
  <si>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</si>
  <si>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</si>
  <si>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</si>
  <si>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</si>
  <si>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</si>
  <si>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</si>
  <si>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</si>
  <si>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</si>
  <si>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</si>
  <si>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</si>
  <si>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</si>
  <si>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</si>
  <si>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</si>
  <si>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</si>
  <si>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</si>
  <si>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</si>
  <si>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</si>
  <si>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</si>
  <si>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</si>
  <si>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</si>
  <si>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</si>
  <si>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</si>
  <si>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</si>
  <si>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</si>
  <si>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</si>
  <si>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</si>
  <si>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</si>
  <si>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</si>
  <si>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</si>
  <si>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</si>
  <si>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</si>
  <si>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</si>
  <si>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</si>
  <si>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</si>
  <si>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</si>
  <si>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</si>
  <si>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</si>
  <si>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</si>
  <si>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</si>
  <si>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</si>
  <si>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</si>
  <si>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</si>
  <si>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</si>
  <si>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</si>
  <si>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</si>
  <si>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</si>
  <si>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</si>
  <si>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</si>
  <si>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</si>
  <si>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</si>
  <si>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</si>
  <si>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</si>
  <si>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</si>
  <si>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</si>
  <si>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</si>
  <si>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</si>
  <si>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</si>
  <si>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</si>
  <si>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</si>
  <si>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</si>
  <si>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</si>
  <si>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</si>
  <si>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</si>
  <si>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</si>
  <si>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</si>
  <si>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</si>
  <si>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</si>
  <si>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</si>
  <si>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</si>
  <si>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</si>
  <si>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</si>
  <si>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</si>
  <si>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</si>
  <si>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</si>
  <si>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</si>
  <si>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</si>
  <si>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</si>
  <si>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</si>
  <si>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</si>
  <si>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</si>
  <si>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</si>
  <si>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</si>
  <si>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</si>
  <si>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</si>
  <si>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</si>
  <si>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</si>
  <si>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</si>
  <si>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</si>
  <si>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</si>
  <si>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</si>
  <si>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</si>
  <si>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</si>
  <si>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</si>
  <si>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</si>
  <si>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</si>
  <si>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</si>
  <si>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</si>
  <si>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</si>
  <si>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</si>
  <si>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</si>
  <si>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</si>
  <si>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</si>
  <si>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</si>
  <si>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</si>
  <si>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</si>
  <si>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</si>
  <si>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</si>
  <si>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</si>
  <si>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</si>
  <si>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</si>
  <si>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</si>
  <si>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</si>
  <si>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</si>
  <si>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</si>
  <si>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</si>
  <si>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</si>
  <si>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</si>
  <si>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</si>
  <si>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</si>
  <si>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</si>
  <si>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</si>
  <si>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</si>
  <si>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</si>
  <si>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</si>
  <si>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</si>
  <si>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</si>
  <si>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</si>
  <si>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</si>
  <si>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</si>
  <si>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</si>
  <si>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</si>
  <si>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</si>
  <si>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</si>
  <si>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</si>
  <si>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</si>
  <si>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</si>
  <si>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</si>
  <si>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</si>
  <si>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</si>
  <si>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</si>
  <si>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</si>
  <si>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</si>
  <si>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</si>
  <si>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</si>
  <si>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</si>
  <si>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</si>
  <si>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</si>
  <si>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</si>
  <si>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</si>
  <si>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</si>
  <si>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</si>
  <si>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</si>
  <si>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</si>
  <si>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</si>
  <si>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</si>
  <si>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</si>
  <si>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</si>
  <si>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</si>
  <si>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</si>
  <si>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</si>
  <si>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</si>
  <si>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</si>
  <si>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</si>
  <si>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</si>
  <si>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</si>
  <si>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</si>
  <si>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</si>
  <si>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</si>
  <si>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</si>
  <si>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</si>
  <si>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</si>
  <si>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</si>
  <si>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</si>
  <si>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</si>
  <si>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</si>
  <si>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</si>
  <si>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</si>
  <si>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</si>
  <si>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</si>
  <si>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</si>
  <si>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</si>
  <si>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</si>
  <si>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</si>
  <si>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</si>
  <si>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</si>
  <si>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</si>
  <si>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</si>
  <si>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</si>
  <si>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</si>
  <si>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</si>
  <si>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</si>
  <si>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</si>
  <si>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</si>
  <si>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</si>
  <si>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</si>
  <si>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</si>
  <si>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</si>
  <si>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</si>
  <si>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</si>
  <si>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</si>
  <si>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</si>
  <si>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</si>
  <si>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</si>
  <si>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</si>
  <si>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</si>
  <si>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</si>
  <si>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</si>
  <si>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</si>
  <si>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</si>
  <si>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</si>
  <si>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</si>
  <si>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</si>
  <si>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</si>
  <si>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</si>
  <si>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</si>
  <si>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</si>
  <si>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</si>
  <si>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</si>
  <si>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</si>
  <si>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</si>
  <si>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</si>
  <si>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</si>
  <si>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</si>
  <si>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</si>
  <si>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</si>
  <si>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</si>
  <si>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</si>
  <si>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</si>
  <si>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</si>
  <si>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</si>
  <si>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</si>
  <si>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</si>
  <si>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</si>
  <si>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</si>
  <si>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</si>
  <si>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</si>
  <si>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</si>
  <si>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</si>
  <si>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</si>
  <si>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</si>
  <si>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</si>
  <si>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</si>
  <si>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</si>
  <si>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</si>
  <si>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</si>
  <si>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</si>
  <si>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</si>
  <si>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</si>
  <si>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</si>
  <si>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</si>
  <si>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</si>
  <si>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</si>
  <si>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</si>
  <si>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</si>
  <si>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</si>
  <si>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</si>
  <si>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</si>
  <si>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</si>
  <si>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</si>
  <si>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</si>
  <si>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</si>
  <si>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</si>
  <si>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</si>
  <si>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</si>
  <si>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</si>
  <si>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</si>
  <si>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</si>
  <si>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</si>
  <si>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</si>
  <si>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</si>
  <si>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</si>
  <si>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</si>
  <si>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</si>
  <si>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</si>
  <si>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</si>
  <si>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</si>
  <si>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</si>
  <si>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</si>
  <si>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</si>
  <si>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</si>
  <si>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</si>
  <si>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</si>
  <si>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</si>
  <si>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</si>
  <si>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</si>
  <si>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</si>
  <si>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</si>
  <si>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</si>
  <si>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</si>
  <si>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</si>
  <si>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</si>
  <si>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</si>
  <si>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</si>
  <si>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</si>
  <si>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</si>
  <si>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</si>
  <si>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</si>
  <si>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</si>
  <si>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</si>
  <si>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</si>
  <si>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</si>
  <si>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</si>
  <si>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</si>
  <si>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</si>
  <si>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</si>
  <si>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</si>
  <si>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</si>
  <si>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</si>
  <si>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</si>
  <si>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</si>
  <si>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</si>
  <si>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</si>
  <si>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</si>
  <si>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</si>
  <si>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</si>
  <si>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</si>
  <si>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</si>
  <si>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</si>
  <si>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</si>
  <si>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</si>
  <si>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</si>
  <si>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</si>
  <si>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</si>
  <si>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</si>
  <si>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</si>
  <si>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</si>
  <si>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</si>
  <si>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</si>
  <si>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</si>
  <si>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</si>
  <si>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</si>
  <si>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</si>
  <si>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</si>
  <si>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</si>
  <si>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</si>
  <si>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</si>
  <si>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</si>
  <si>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</si>
  <si>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</si>
  <si>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</si>
  <si>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</si>
  <si>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</si>
  <si>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</si>
  <si>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</si>
  <si>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</si>
  <si>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</si>
  <si>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</si>
  <si>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</si>
  <si>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</si>
  <si>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</si>
  <si>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</si>
  <si>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</si>
  <si>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</si>
  <si>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</si>
  <si>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</si>
  <si>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</si>
  <si>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</si>
  <si>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</si>
  <si>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</si>
  <si>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</si>
  <si>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</si>
  <si>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</si>
  <si>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</si>
  <si>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</si>
  <si>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</si>
  <si>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</si>
  <si>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</si>
  <si>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</si>
  <si>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</si>
  <si>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</si>
  <si>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</si>
  <si>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</si>
  <si>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</si>
  <si>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</si>
  <si>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</si>
  <si>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</si>
  <si>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</si>
  <si>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</si>
  <si>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</si>
  <si>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</si>
  <si>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</si>
  <si>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</si>
  <si>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</si>
  <si>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</si>
  <si>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</si>
  <si>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</si>
  <si>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</si>
  <si>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</si>
  <si>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</si>
  <si>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</si>
  <si>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</si>
  <si>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</si>
  <si>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</si>
  <si>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</si>
  <si>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</si>
  <si>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</si>
  <si>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</si>
  <si>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</si>
  <si>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</si>
  <si>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</si>
  <si>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</si>
  <si>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</si>
  <si>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</si>
  <si>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</si>
  <si>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</si>
  <si>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</si>
  <si>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</si>
  <si>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</si>
  <si>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</si>
  <si>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</si>
  <si>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</si>
  <si>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</si>
  <si>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</si>
  <si>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</si>
  <si>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</si>
  <si>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</si>
  <si>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</si>
  <si>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</si>
  <si>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</si>
  <si>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</si>
  <si>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</si>
  <si>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</si>
  <si>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</si>
  <si>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</si>
  <si>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</si>
  <si>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</si>
  <si>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</si>
  <si>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</si>
  <si>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</si>
  <si>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</si>
  <si>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</si>
  <si>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</si>
  <si>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</si>
  <si>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</si>
  <si>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</si>
  <si>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</si>
  <si>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</si>
  <si>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</si>
  <si>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</si>
  <si>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</si>
  <si>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</si>
  <si>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</si>
  <si>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</si>
  <si>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</si>
  <si>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</si>
  <si>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</si>
  <si>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</si>
  <si>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</si>
  <si>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</si>
  <si>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</si>
  <si>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</si>
  <si>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</si>
  <si>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</si>
  <si>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</si>
  <si>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</si>
  <si>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</si>
  <si>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</si>
  <si>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</si>
  <si>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</si>
  <si>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</si>
  <si>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</si>
  <si>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</si>
  <si>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</si>
  <si>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</si>
  <si>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</si>
  <si>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</si>
  <si>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</si>
  <si>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</si>
  <si>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</si>
  <si>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</si>
  <si>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</si>
  <si>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</si>
  <si>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</si>
  <si>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</si>
  <si>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</si>
  <si>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</si>
  <si>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</si>
  <si>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</si>
  <si>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</si>
  <si>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</si>
  <si>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</si>
  <si>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</si>
  <si>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</si>
  <si>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</si>
  <si>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</si>
  <si>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</si>
  <si>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</si>
  <si>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</si>
  <si>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</si>
  <si>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</si>
  <si>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</si>
  <si>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</si>
  <si>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</si>
  <si>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</si>
  <si>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</si>
  <si>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</si>
  <si>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</si>
  <si>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</si>
  <si>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</si>
  <si>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</si>
  <si>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</si>
  <si>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</si>
  <si>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</si>
  <si>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</si>
  <si>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</si>
  <si>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</si>
  <si>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</si>
  <si>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</si>
  <si>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</si>
  <si>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</si>
  <si>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</si>
  <si>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</si>
  <si>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</si>
  <si>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</si>
  <si>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</si>
  <si>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</si>
  <si>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</si>
  <si>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</si>
  <si>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</si>
  <si>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</si>
  <si>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</si>
  <si>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</si>
  <si>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</si>
  <si>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</si>
  <si>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</si>
  <si>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</si>
  <si>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</si>
  <si>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</si>
  <si>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</si>
  <si>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</si>
  <si>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</si>
  <si>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</si>
  <si>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</si>
  <si>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</si>
  <si>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</si>
  <si>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</si>
  <si>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</si>
  <si>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</si>
  <si>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</si>
  <si>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</si>
  <si>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</si>
  <si>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</si>
  <si>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</si>
  <si>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</si>
  <si>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</si>
  <si>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</si>
  <si>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</si>
  <si>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</si>
  <si>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</si>
  <si>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</si>
  <si>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</si>
  <si>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</si>
  <si>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</si>
  <si>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</si>
  <si>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</si>
  <si>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</si>
  <si>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</si>
  <si>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</si>
  <si>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</si>
  <si>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</si>
  <si>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</si>
  <si>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</si>
  <si>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</si>
  <si>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</si>
  <si>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</si>
  <si>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</si>
  <si>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</si>
  <si>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</si>
  <si>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</si>
  <si>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</si>
  <si>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</si>
  <si>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</si>
  <si>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</si>
  <si>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</si>
  <si>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</si>
  <si>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</si>
  <si>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</si>
  <si>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</si>
  <si>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</si>
  <si>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</si>
  <si>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</si>
  <si>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</si>
  <si>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</si>
  <si>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</si>
  <si>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</si>
  <si>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</si>
  <si>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</si>
  <si>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</si>
  <si>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</si>
  <si>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</si>
  <si>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</si>
  <si>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</si>
  <si>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</si>
  <si>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</si>
  <si>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</si>
  <si>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</si>
  <si>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</si>
  <si>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</si>
  <si>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</si>
  <si>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</si>
  <si>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</si>
  <si>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</si>
  <si>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</si>
  <si>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</si>
  <si>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</si>
  <si>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</si>
  <si>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</si>
  <si>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</si>
  <si>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</si>
  <si>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</si>
  <si>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</si>
  <si>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</si>
  <si>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</si>
  <si>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</si>
  <si>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</si>
  <si>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</si>
  <si>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</si>
  <si>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</si>
  <si>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</si>
  <si>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</si>
  <si>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</si>
  <si>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</si>
  <si>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</si>
  <si>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</si>
  <si>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</si>
  <si>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</si>
  <si>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</si>
  <si>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</si>
  <si>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</si>
  <si>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</si>
  <si>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</si>
  <si>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</si>
  <si>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</si>
  <si>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</si>
  <si>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</si>
  <si>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</si>
  <si>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</si>
  <si>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</si>
  <si>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</si>
  <si>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</si>
  <si>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</si>
  <si>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</si>
  <si>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</si>
  <si>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</si>
  <si>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</si>
  <si>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</si>
  <si>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</si>
  <si>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</si>
  <si>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</si>
  <si>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</si>
  <si>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</si>
  <si>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</si>
  <si>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</si>
  <si>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</si>
  <si>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</si>
  <si>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</si>
  <si>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</si>
  <si>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</si>
  <si>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</si>
  <si>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</si>
  <si>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</si>
  <si>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</si>
  <si>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</si>
  <si>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</si>
  <si>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</si>
  <si>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</si>
  <si>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</si>
  <si>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</si>
  <si>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</si>
  <si>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</si>
  <si>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</si>
  <si>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</si>
  <si>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</si>
  <si>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</si>
  <si>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</si>
  <si>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</si>
  <si>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</si>
  <si>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</si>
  <si>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</si>
  <si>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</si>
  <si>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</si>
  <si>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</si>
  <si>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</si>
  <si>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</si>
  <si>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</si>
  <si>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</si>
  <si>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</si>
  <si>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</si>
  <si>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</si>
  <si>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</si>
  <si>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</si>
  <si>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</si>
  <si>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</si>
  <si>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</si>
  <si>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</si>
  <si>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</si>
  <si>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</si>
  <si>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</si>
  <si>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</si>
  <si>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</si>
  <si>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</si>
  <si>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</si>
  <si>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</si>
  <si>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</si>
  <si>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</si>
  <si>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</si>
  <si>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</si>
  <si>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</si>
  <si>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</si>
  <si>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</si>
  <si>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</si>
  <si>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</si>
  <si>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</si>
  <si>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</si>
  <si>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</si>
  <si>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</si>
  <si>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</si>
  <si>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</si>
  <si>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</si>
  <si>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</si>
  <si>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</si>
  <si>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</si>
  <si>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</si>
  <si>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</si>
  <si>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</si>
  <si>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</si>
  <si>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</si>
  <si>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</si>
  <si>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</si>
  <si>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</si>
  <si>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</si>
  <si>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</si>
  <si>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</si>
  <si>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</si>
  <si>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</si>
  <si>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</si>
  <si>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</si>
  <si>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</si>
  <si>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</si>
  <si>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</si>
  <si>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</si>
  <si>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</si>
  <si>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</si>
  <si>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</si>
  <si>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</si>
  <si>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</si>
  <si>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</si>
  <si>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</si>
  <si>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</si>
  <si>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</si>
  <si>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</si>
  <si>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</si>
  <si>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</si>
  <si>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</si>
  <si>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</si>
  <si>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</si>
  <si>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</si>
  <si>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</si>
  <si>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</si>
  <si>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</si>
  <si>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</si>
  <si>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</si>
  <si>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</si>
  <si>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</si>
  <si>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</si>
  <si>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</si>
  <si>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</si>
  <si>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</si>
  <si>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</si>
  <si>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</si>
  <si>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</si>
  <si>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</si>
  <si>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</si>
  <si>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</si>
  <si>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</si>
  <si>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</si>
  <si>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</si>
  <si>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</si>
  <si>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</si>
  <si>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</si>
  <si>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</si>
  <si>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</si>
  <si>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</si>
  <si>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</si>
  <si>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</si>
  <si>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</si>
  <si>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</si>
  <si>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</si>
  <si>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</si>
  <si>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</si>
  <si>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</si>
  <si>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</si>
  <si>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</si>
  <si>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</si>
  <si>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</si>
  <si>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</si>
  <si>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</si>
  <si>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</si>
  <si>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</si>
  <si>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</si>
  <si>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</si>
  <si>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</si>
  <si>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</si>
  <si>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</si>
  <si>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</si>
  <si>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</si>
  <si>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</si>
  <si>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</si>
  <si>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</si>
  <si>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</si>
  <si>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</si>
  <si>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</si>
  <si>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</si>
  <si>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</si>
  <si>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</si>
  <si>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</si>
  <si>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</si>
  <si>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</si>
  <si>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</si>
  <si>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</si>
  <si>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</si>
  <si>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</si>
  <si>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</si>
  <si>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</si>
  <si>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</si>
  <si>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</si>
  <si>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</si>
  <si>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</si>
  <si>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</si>
  <si>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</si>
  <si>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</si>
  <si>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</si>
  <si>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</si>
  <si>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</si>
  <si>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</si>
  <si>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</si>
  <si>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</si>
  <si>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</si>
  <si>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</si>
  <si>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</si>
  <si>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</si>
  <si>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</si>
  <si>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</si>
  <si>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</si>
  <si>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</si>
  <si>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</si>
  <si>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</si>
  <si>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</si>
  <si>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</si>
  <si>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</si>
  <si>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</si>
  <si>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</si>
  <si>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</si>
  <si>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</si>
  <si>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</si>
  <si>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</si>
  <si>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</si>
  <si>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</si>
  <si>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</si>
  <si>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</si>
  <si>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</si>
  <si>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</si>
  <si>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</si>
  <si>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</si>
  <si>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</si>
  <si>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</si>
  <si>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</si>
  <si>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</si>
  <si>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</si>
  <si>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</si>
  <si>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</si>
  <si>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</si>
  <si>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</si>
  <si>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</si>
  <si>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</si>
  <si>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</si>
  <si>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</si>
  <si>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</si>
  <si>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</si>
  <si>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</si>
  <si>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</si>
  <si>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</si>
  <si>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</si>
  <si>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</si>
  <si>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</si>
  <si>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</si>
  <si>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</si>
  <si>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</si>
  <si>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</si>
  <si>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</si>
  <si>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</si>
  <si>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</si>
  <si>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</si>
  <si>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</si>
  <si>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</si>
  <si>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</si>
  <si>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</si>
  <si>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</si>
  <si>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</si>
  <si>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</si>
  <si>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</si>
  <si>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</si>
  <si>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</si>
  <si>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</si>
  <si>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</si>
  <si>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</si>
  <si>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</si>
  <si>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</si>
  <si>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</si>
  <si>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</si>
  <si>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</si>
  <si>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</si>
  <si>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</si>
  <si>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</si>
  <si>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</si>
  <si>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</si>
  <si>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</si>
  <si>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</si>
  <si>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</si>
  <si>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</si>
  <si>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</si>
  <si>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</si>
  <si>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</si>
  <si>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</si>
  <si>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</si>
  <si>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</si>
  <si>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</si>
  <si>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</si>
  <si>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</si>
  <si>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</si>
  <si>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</si>
  <si>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</si>
  <si>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</si>
  <si>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</si>
  <si>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</si>
  <si>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</si>
  <si>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</si>
  <si>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</si>
  <si>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</si>
  <si>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</si>
  <si>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</si>
  <si>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</si>
  <si>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</si>
  <si>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</si>
  <si>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</si>
  <si>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</si>
  <si>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</si>
  <si>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</si>
  <si>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</si>
  <si>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</si>
  <si>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</si>
  <si>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</si>
  <si>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</si>
  <si>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</si>
  <si>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</si>
  <si>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</si>
  <si>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</si>
  <si>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</si>
  <si>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</si>
  <si>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</si>
  <si>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</si>
  <si>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</si>
  <si>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</si>
  <si>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</si>
  <si>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</si>
  <si>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</si>
  <si>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</si>
  <si>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</si>
  <si>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</si>
  <si>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</si>
  <si>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</si>
  <si>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</si>
  <si>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</si>
  <si>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</si>
  <si>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</si>
  <si>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</si>
  <si>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</si>
  <si>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</si>
  <si>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</si>
  <si>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</si>
  <si>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</si>
  <si>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</si>
  <si>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</si>
  <si>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</si>
  <si>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</si>
  <si>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</si>
  <si>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</si>
  <si>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</si>
  <si>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</si>
  <si>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</si>
  <si>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</si>
  <si>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</si>
  <si>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</si>
  <si>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</si>
  <si>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</si>
  <si>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</si>
  <si>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</si>
  <si>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</si>
  <si>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</si>
  <si>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</si>
  <si>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</si>
  <si>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</si>
  <si>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</si>
  <si>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</si>
  <si>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</si>
  <si>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</si>
  <si>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</si>
  <si>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</si>
  <si>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</si>
  <si>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</si>
  <si>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</si>
  <si>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</si>
  <si>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</si>
  <si>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</si>
  <si>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</si>
  <si>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</si>
  <si>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</si>
  <si>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</si>
  <si>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</si>
  <si>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</si>
  <si>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</si>
  <si>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</si>
  <si>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</si>
  <si>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</si>
  <si>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</si>
  <si>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</si>
  <si>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</si>
  <si>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</si>
  <si>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</si>
  <si>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</si>
  <si>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</si>
  <si>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</si>
  <si>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</si>
  <si>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</si>
  <si>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</si>
  <si>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</si>
  <si>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</si>
  <si>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</si>
  <si>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</si>
  <si>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</si>
  <si>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</si>
  <si>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</si>
  <si>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</si>
  <si>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</si>
  <si>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</si>
  <si>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</si>
  <si>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</si>
  <si>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</si>
  <si>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</si>
  <si>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</si>
  <si>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</si>
  <si>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</si>
  <si>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</si>
  <si>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</si>
  <si>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</si>
  <si>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</si>
  <si>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</si>
  <si>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</si>
  <si>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</si>
  <si>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</si>
  <si>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</si>
  <si>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</si>
  <si>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</si>
  <si>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</si>
  <si>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</si>
  <si>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</si>
  <si>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</si>
  <si>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</si>
  <si>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</si>
  <si>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</si>
  <si>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</si>
  <si>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</si>
  <si>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</si>
  <si>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</si>
  <si>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</si>
  <si>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</si>
  <si>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</si>
  <si>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</si>
  <si>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</si>
  <si>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</si>
  <si>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</si>
  <si>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</si>
  <si>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</si>
  <si>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</si>
  <si>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</si>
  <si>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</si>
  <si>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</si>
  <si>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</si>
  <si>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</si>
  <si>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</si>
  <si>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</si>
  <si>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</si>
  <si>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</si>
  <si>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</si>
  <si>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</si>
  <si>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</si>
  <si>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</si>
  <si>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</si>
  <si>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</si>
  <si>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</si>
  <si>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</si>
  <si>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</si>
  <si>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</si>
  <si>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</si>
  <si>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</si>
  <si>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</si>
  <si>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</si>
  <si>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</si>
  <si>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</si>
  <si>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</si>
  <si>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</si>
  <si>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</si>
  <si>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</si>
  <si>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</si>
  <si>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</si>
  <si>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</si>
  <si>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</si>
  <si>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</si>
  <si>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</si>
  <si>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</si>
  <si>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</si>
  <si>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</si>
  <si>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</si>
  <si>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</si>
  <si>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</si>
  <si>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</si>
  <si>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</si>
  <si>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</si>
  <si>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</si>
  <si>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</si>
  <si>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</si>
  <si>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</si>
  <si>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</si>
  <si>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</si>
  <si>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</si>
  <si>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</si>
  <si>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</si>
  <si>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</si>
  <si>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</si>
  <si>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</si>
  <si>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</si>
  <si>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</si>
  <si>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</si>
  <si>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</si>
  <si>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</si>
  <si>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</si>
  <si>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</si>
  <si>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</si>
  <si>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</si>
  <si>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</si>
  <si>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</si>
  <si>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</si>
  <si>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</si>
  <si>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</si>
  <si>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</si>
  <si>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</si>
  <si>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</si>
  <si>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</si>
  <si>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</si>
  <si>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</si>
  <si>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</si>
  <si>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</si>
  <si>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</si>
  <si>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</si>
  <si>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</si>
  <si>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</si>
  <si>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</si>
  <si>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</si>
  <si>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</si>
  <si>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</si>
  <si>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</si>
  <si>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</si>
  <si>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</si>
  <si>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</si>
  <si>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</si>
  <si>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</si>
  <si>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</si>
  <si>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</si>
  <si>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</si>
  <si>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</si>
  <si>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</si>
  <si>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</si>
  <si>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</si>
  <si>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</si>
  <si>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</si>
  <si>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</si>
  <si>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</si>
  <si>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</si>
  <si>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</si>
  <si>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</si>
  <si>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</si>
  <si>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</si>
  <si>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</si>
  <si>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</si>
  <si>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</si>
  <si>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</si>
  <si>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</si>
  <si>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</si>
  <si>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</si>
  <si>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</si>
  <si>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</si>
  <si>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</si>
  <si>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</si>
  <si>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</si>
  <si>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</si>
  <si>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</si>
  <si>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</si>
  <si>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</si>
  <si>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</si>
  <si>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</si>
  <si>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</si>
  <si>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</si>
  <si>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</si>
  <si>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</si>
  <si>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</si>
  <si>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</si>
  <si>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</si>
  <si>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</si>
  <si>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</si>
  <si>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</si>
  <si>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</si>
  <si>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</si>
  <si>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</si>
  <si>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</si>
  <si>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</si>
  <si>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</si>
  <si>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</si>
  <si>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</si>
  <si>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</si>
  <si>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</si>
  <si>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</si>
  <si>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</si>
  <si>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</si>
  <si>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</si>
  <si>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</si>
  <si>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</si>
  <si>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</si>
  <si>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</si>
  <si>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</si>
  <si>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</si>
  <si>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</si>
  <si>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</si>
  <si>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</si>
  <si>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</si>
  <si>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</si>
  <si>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</si>
  <si>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</si>
  <si>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</si>
  <si>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</si>
  <si>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</si>
  <si>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</si>
  <si>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</si>
  <si>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</si>
  <si>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</si>
  <si>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</si>
  <si>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</si>
  <si>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</si>
  <si>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</si>
  <si>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</si>
  <si>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</si>
  <si>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</si>
  <si>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</si>
  <si>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</si>
  <si>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</si>
  <si>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</si>
  <si>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</si>
  <si>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</si>
  <si>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</si>
  <si>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</si>
  <si>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</si>
  <si>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</si>
  <si>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</si>
  <si>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</si>
  <si>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</si>
  <si>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</si>
  <si>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</si>
  <si>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</si>
  <si>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</si>
  <si>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</si>
  <si>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</si>
  <si>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</si>
  <si>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</si>
  <si>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</si>
  <si>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</si>
  <si>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</si>
  <si>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</si>
  <si>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</si>
  <si>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</si>
  <si>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</si>
  <si>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</si>
  <si>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</si>
  <si>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</si>
  <si>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</si>
  <si>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</si>
  <si>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</si>
  <si>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</si>
  <si>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</si>
  <si>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</si>
  <si>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</si>
  <si>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</si>
  <si>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</si>
  <si>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</si>
  <si>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</si>
  <si>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</si>
  <si>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</si>
  <si>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</si>
  <si>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</si>
  <si>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</si>
  <si>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</si>
  <si>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</si>
  <si>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</si>
  <si>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</si>
  <si>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</si>
  <si>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</si>
  <si>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</si>
  <si>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</si>
  <si>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</si>
  <si>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</si>
  <si>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</si>
  <si>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</si>
  <si>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</si>
  <si>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</si>
  <si>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</si>
  <si>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</si>
  <si>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</si>
  <si>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</si>
  <si>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</si>
  <si>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</si>
  <si>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</si>
  <si>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</si>
  <si>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</si>
  <si>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</si>
  <si>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</si>
  <si>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</si>
  <si>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</si>
  <si>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</si>
  <si>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</si>
  <si>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</si>
  <si>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</si>
  <si>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</si>
  <si>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</si>
  <si>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</si>
  <si>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</si>
  <si>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</si>
  <si>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</si>
  <si>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</si>
  <si>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</si>
  <si>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</si>
  <si>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</si>
  <si>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</si>
  <si>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</si>
  <si>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</si>
  <si>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</si>
  <si>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</si>
  <si>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</si>
  <si>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</si>
  <si>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</si>
  <si>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</si>
  <si>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</si>
  <si>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</si>
  <si>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</si>
  <si>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</si>
  <si>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</si>
  <si>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</si>
  <si>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</si>
  <si>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</si>
  <si>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</si>
  <si>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</si>
  <si>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</si>
  <si>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</si>
  <si>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</si>
  <si>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</si>
  <si>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</si>
  <si>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</si>
  <si>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</si>
  <si>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</si>
  <si>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</si>
  <si>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</si>
  <si>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</si>
  <si>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</si>
  <si>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</si>
  <si>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</si>
  <si>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</si>
  <si>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</si>
  <si>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</si>
  <si>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</si>
  <si>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</si>
  <si>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</si>
  <si>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</si>
  <si>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</si>
  <si>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</si>
  <si>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</si>
  <si>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</si>
  <si>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</si>
  <si>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</si>
  <si>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</si>
  <si>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</si>
  <si>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</si>
  <si>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</si>
  <si>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</si>
  <si>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</si>
  <si>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</si>
  <si>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</si>
  <si>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</si>
  <si>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</si>
  <si>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</si>
  <si>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</si>
  <si>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</si>
  <si>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</si>
  <si>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</si>
  <si>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</si>
  <si>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</si>
  <si>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</si>
  <si>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</si>
  <si>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</si>
  <si>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</si>
  <si>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</si>
  <si>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</si>
  <si>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</si>
  <si>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</si>
  <si>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</si>
  <si>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</si>
  <si>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</si>
  <si>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</si>
  <si>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</si>
  <si>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</si>
  <si>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</si>
  <si>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</si>
  <si>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</si>
  <si>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</si>
  <si>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</si>
  <si>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</si>
  <si>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</si>
  <si>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</si>
  <si>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</si>
  <si>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</si>
  <si>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</si>
  <si>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</si>
  <si>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</si>
  <si>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</si>
  <si>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</si>
  <si>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</si>
  <si>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</si>
  <si>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</si>
  <si>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</si>
  <si>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</si>
  <si>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</si>
  <si>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</si>
  <si>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</si>
  <si>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</si>
  <si>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</si>
  <si>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</si>
  <si>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</si>
  <si>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</si>
  <si>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</si>
  <si>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</si>
  <si>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</si>
  <si>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</si>
  <si>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</si>
  <si>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</si>
  <si>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</si>
  <si>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</si>
  <si>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</si>
  <si>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</si>
  <si>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</si>
  <si>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</si>
  <si>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</si>
  <si>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</si>
  <si>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</si>
  <si>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</si>
  <si>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</si>
  <si>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</si>
  <si>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</si>
  <si>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</si>
  <si>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</si>
  <si>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</si>
  <si>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</si>
  <si>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</si>
  <si>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</si>
  <si>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</si>
  <si>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</si>
  <si>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</si>
  <si>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</si>
  <si>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</si>
  <si>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</si>
  <si>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</si>
  <si>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</si>
  <si>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</si>
  <si>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</si>
  <si>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</si>
  <si>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</si>
  <si>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</si>
  <si>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</si>
  <si>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</si>
  <si>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</si>
  <si>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</si>
  <si>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</si>
  <si>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</si>
  <si>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</si>
  <si>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</si>
  <si>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</si>
  <si>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</si>
  <si>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</si>
  <si>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</si>
  <si>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</si>
  <si>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</si>
  <si>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</si>
  <si>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</si>
  <si>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</si>
  <si>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</si>
  <si>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</si>
  <si>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</si>
  <si>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</si>
  <si>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</si>
  <si>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</si>
  <si>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</si>
  <si>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</si>
  <si>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</si>
  <si>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</si>
  <si>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</si>
  <si>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</si>
  <si>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</si>
  <si>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</si>
  <si>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</si>
  <si>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</si>
  <si>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</si>
  <si>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</si>
  <si>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</si>
  <si>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</si>
  <si>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</si>
  <si>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</si>
  <si>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</si>
  <si>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</si>
  <si>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</si>
  <si>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</si>
  <si>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</si>
  <si>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</si>
  <si>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</si>
  <si>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</si>
  <si>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</si>
  <si>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</si>
  <si>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</si>
  <si>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</si>
  <si>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</si>
  <si>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</si>
  <si>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</si>
  <si>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</si>
  <si>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</si>
  <si>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</si>
  <si>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</si>
  <si>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</si>
  <si>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</si>
  <si>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</si>
  <si>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</si>
  <si>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</si>
  <si>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</si>
  <si>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</si>
  <si>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</si>
  <si>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</si>
  <si>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</si>
  <si>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</si>
  <si>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</si>
  <si>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</si>
  <si>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</si>
  <si>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</si>
  <si>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</si>
  <si>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</si>
  <si>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</si>
  <si>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</si>
  <si>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</si>
  <si>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</si>
  <si>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</si>
  <si>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</si>
  <si>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</si>
  <si>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</si>
  <si>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</si>
  <si>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</si>
  <si>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</si>
  <si>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</si>
  <si>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</si>
  <si>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</si>
  <si>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</si>
  <si>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</si>
  <si>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</si>
  <si>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</si>
  <si>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</si>
  <si>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</si>
  <si>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</si>
  <si>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</si>
  <si>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</si>
  <si>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</si>
  <si>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</si>
  <si>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</si>
  <si>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</si>
  <si>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</si>
  <si>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</si>
  <si>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</si>
  <si>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</si>
  <si>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</si>
  <si>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</si>
  <si>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</si>
  <si>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</si>
  <si>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</si>
  <si>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</si>
  <si>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</si>
  <si>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</si>
  <si>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</si>
  <si>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</si>
  <si>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</si>
  <si>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</si>
  <si>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</si>
  <si>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</si>
  <si>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</si>
  <si>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</si>
  <si>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</si>
  <si>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</si>
  <si>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</si>
  <si>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</si>
  <si>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</si>
  <si>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</si>
  <si>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</si>
  <si>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</si>
  <si>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</si>
  <si>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</si>
  <si>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</si>
  <si>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</si>
  <si>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</si>
  <si>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</si>
  <si>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</si>
  <si>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</si>
  <si>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</si>
  <si>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</si>
  <si>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</si>
  <si>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</si>
  <si>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</si>
  <si>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</si>
  <si>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</si>
  <si>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</si>
  <si>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</si>
  <si>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</si>
  <si>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</si>
  <si>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</si>
  <si>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</si>
  <si>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</si>
  <si>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</si>
  <si>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</si>
  <si>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</si>
  <si>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</si>
  <si>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</si>
  <si>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</si>
  <si>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</si>
  <si>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</si>
  <si>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</si>
  <si>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</si>
  <si>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</si>
  <si>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</si>
  <si>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</si>
  <si>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</si>
  <si>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</si>
  <si>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</si>
  <si>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</si>
  <si>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</si>
  <si>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</si>
  <si>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</si>
  <si>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</si>
  <si>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</si>
  <si>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</si>
  <si>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</si>
  <si>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</si>
  <si>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</si>
  <si>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</si>
  <si>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</si>
  <si>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</si>
  <si>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</si>
  <si>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</si>
  <si>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</si>
  <si>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</si>
  <si>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</si>
  <si>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</si>
  <si>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</si>
  <si>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</si>
  <si>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</si>
  <si>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</si>
  <si>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</si>
  <si>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</si>
  <si>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</si>
  <si>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</si>
  <si>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</si>
  <si>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</si>
  <si>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</si>
  <si>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</si>
  <si>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</si>
  <si>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</si>
  <si>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</si>
  <si>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</si>
  <si>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</si>
  <si>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</si>
  <si>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</si>
  <si>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</si>
  <si>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</si>
  <si>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</si>
  <si>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</si>
  <si>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</si>
  <si>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</si>
  <si>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</si>
  <si>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</si>
  <si>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</si>
  <si>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</si>
  <si>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</si>
  <si>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</si>
  <si>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</si>
  <si>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</si>
  <si>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</si>
  <si>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</si>
  <si>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</si>
  <si>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</si>
  <si>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</si>
  <si>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</si>
  <si>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</si>
  <si>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</si>
  <si>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</si>
  <si>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</si>
  <si>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</si>
  <si>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</si>
  <si>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</si>
  <si>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</si>
  <si>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</si>
  <si>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</si>
  <si>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</si>
  <si>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</si>
  <si>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</si>
  <si>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</si>
  <si>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</si>
  <si>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</si>
  <si>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</si>
  <si>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</si>
  <si>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</si>
  <si>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</si>
  <si>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</si>
  <si>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</si>
  <si>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</si>
  <si>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</si>
  <si>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</si>
  <si>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</si>
  <si>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</si>
  <si>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</si>
  <si>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</si>
  <si>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</si>
  <si>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</si>
  <si>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</si>
  <si>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</si>
  <si>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</si>
  <si>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</si>
  <si>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</si>
  <si>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</si>
  <si>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</si>
  <si>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</si>
  <si>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</si>
  <si>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</si>
  <si>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</si>
  <si>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</si>
  <si>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</si>
  <si>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</si>
  <si>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</si>
  <si>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</si>
  <si>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</si>
  <si>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</si>
  <si>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</si>
  <si>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</si>
  <si>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</si>
  <si>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</si>
  <si>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</si>
  <si>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</si>
  <si>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</si>
  <si>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</si>
  <si>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</si>
  <si>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</si>
  <si>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</si>
  <si>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</si>
  <si>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</si>
  <si>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</si>
  <si>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</si>
  <si>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</si>
  <si>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</si>
  <si>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</si>
  <si>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</si>
  <si>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</si>
  <si>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</si>
  <si>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</si>
  <si>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</si>
  <si>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</si>
  <si>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</si>
  <si>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</si>
  <si>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</si>
  <si>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</si>
  <si>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</si>
  <si>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</si>
  <si>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</si>
  <si>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</si>
  <si>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</si>
  <si>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</si>
  <si>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</si>
  <si>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</si>
  <si>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</si>
  <si>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</si>
  <si>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</si>
  <si>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</si>
  <si>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</si>
  <si>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</si>
  <si>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</si>
  <si>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</si>
  <si>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</si>
  <si>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</si>
  <si>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</si>
  <si>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</si>
  <si>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</si>
  <si>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</si>
  <si>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</si>
  <si>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</si>
  <si>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</si>
  <si>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</si>
  <si>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</si>
  <si>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</si>
  <si>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</si>
  <si>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</si>
  <si>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</si>
  <si>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</si>
  <si>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</si>
  <si>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</si>
  <si>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</si>
  <si>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</si>
  <si>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</si>
  <si>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</si>
  <si>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</si>
  <si>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</si>
  <si>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</si>
  <si>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</si>
  <si>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</si>
  <si>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</si>
  <si>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</si>
  <si>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</si>
  <si>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</si>
  <si>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</si>
  <si>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</si>
  <si>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</si>
  <si>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</si>
  <si>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</si>
  <si>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</si>
  <si>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</si>
  <si>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</si>
  <si>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</si>
  <si>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</si>
  <si>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</si>
  <si>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</si>
  <si>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</si>
  <si>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</si>
  <si>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</si>
  <si>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</si>
  <si>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</si>
  <si>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</si>
  <si>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</si>
  <si>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</si>
  <si>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</si>
  <si>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</si>
  <si>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</si>
  <si>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</si>
  <si>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</si>
  <si>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</si>
  <si>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</si>
  <si>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</si>
  <si>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</si>
  <si>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</si>
  <si>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</si>
  <si>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</si>
  <si>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</si>
  <si>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</si>
  <si>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</si>
  <si>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</si>
  <si>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</si>
  <si>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</si>
  <si>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</si>
  <si>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</si>
  <si>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</si>
  <si>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</si>
  <si>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</si>
  <si>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</si>
  <si>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</si>
  <si>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</si>
  <si>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</si>
  <si>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</si>
  <si>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</si>
  <si>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</si>
  <si>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</si>
  <si>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</si>
  <si>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</si>
  <si>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</si>
  <si>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</si>
  <si>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</si>
  <si>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</si>
  <si>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</si>
  <si>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</si>
  <si>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</si>
  <si>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</si>
  <si>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</si>
  <si>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</si>
  <si>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</si>
  <si>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</si>
  <si>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</si>
  <si>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</si>
  <si>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</si>
  <si>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</si>
  <si>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</si>
  <si>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</si>
  <si>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</si>
  <si>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</si>
  <si>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</si>
  <si>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</si>
  <si>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</si>
  <si>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</si>
  <si>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</si>
  <si>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</si>
  <si>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</si>
  <si>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</si>
  <si>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</si>
  <si>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</si>
  <si>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</si>
  <si>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</si>
  <si>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</si>
  <si>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</si>
  <si>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</si>
  <si>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</si>
  <si>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</si>
  <si>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</si>
  <si>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</si>
  <si>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</si>
  <si>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</si>
  <si>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</si>
  <si>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</si>
  <si>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</si>
  <si>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</si>
  <si>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</si>
  <si>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</si>
  <si>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</si>
  <si>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</si>
  <si>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</si>
  <si>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</si>
  <si>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</si>
  <si>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</si>
  <si>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</si>
  <si>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</si>
  <si>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</si>
  <si>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</si>
  <si>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</si>
  <si>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</si>
  <si>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</si>
  <si>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</si>
  <si>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</si>
  <si>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</si>
  <si>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</si>
  <si>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</si>
  <si>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</si>
  <si>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</si>
  <si>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</si>
  <si>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</si>
  <si>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</si>
  <si>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</si>
  <si>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</si>
  <si>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</si>
  <si>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</si>
  <si>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</si>
  <si>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</si>
  <si>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</si>
  <si>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</si>
  <si>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</si>
  <si>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</si>
  <si>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</si>
  <si>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</si>
  <si>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</si>
  <si>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</si>
  <si>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</si>
  <si>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</si>
  <si>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</si>
  <si>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</si>
  <si>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</si>
  <si>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</si>
  <si>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</si>
  <si>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</si>
  <si>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</si>
  <si>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</si>
  <si>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</si>
  <si>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</si>
  <si>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</si>
  <si>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</si>
  <si>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</si>
  <si>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</si>
  <si>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</si>
  <si>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</si>
  <si>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</si>
  <si>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</si>
  <si>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</si>
  <si>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</si>
  <si>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</si>
  <si>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</si>
  <si>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</si>
  <si>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</si>
  <si>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</si>
  <si>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</si>
  <si>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</si>
  <si>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</si>
  <si>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</si>
  <si>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</si>
  <si>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</si>
  <si>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</si>
  <si>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</si>
  <si>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</si>
  <si>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</si>
  <si>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</si>
  <si>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</si>
  <si>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</si>
  <si>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</si>
  <si>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</si>
  <si>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</si>
  <si>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</si>
  <si>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</si>
  <si>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</si>
  <si>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</si>
  <si>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</si>
  <si>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</si>
  <si>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</si>
  <si>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</si>
  <si>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</si>
  <si>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</si>
  <si>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</si>
  <si>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</si>
  <si>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</si>
  <si>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</si>
  <si>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</si>
  <si>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</si>
  <si>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</si>
  <si>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</si>
  <si>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</si>
  <si>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</si>
  <si>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</si>
  <si>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</si>
  <si>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</si>
  <si>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</si>
  <si>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</si>
  <si>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</si>
  <si>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</si>
  <si>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</si>
  <si>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</si>
  <si>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</si>
  <si>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</si>
  <si>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</si>
  <si>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</si>
  <si>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</si>
  <si>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</si>
  <si>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</si>
  <si>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</si>
  <si>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</si>
  <si>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</si>
  <si>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</si>
  <si>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</si>
  <si>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</si>
  <si>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</si>
  <si>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</si>
  <si>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</si>
  <si>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</si>
  <si>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</si>
  <si>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</si>
  <si>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</si>
  <si>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</si>
  <si>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</si>
  <si>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</si>
  <si>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</si>
  <si>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</si>
  <si>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</si>
  <si>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</si>
  <si>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</si>
  <si>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</si>
  <si>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</si>
  <si>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</si>
  <si>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</si>
  <si>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</si>
  <si>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</si>
  <si>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</si>
  <si>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</si>
  <si>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</si>
  <si>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</si>
  <si>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</si>
  <si>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</si>
  <si>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</si>
  <si>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</si>
  <si>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</si>
  <si>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</si>
  <si>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</si>
  <si>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</si>
  <si>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</si>
  <si>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</si>
  <si>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</si>
  <si>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</si>
  <si>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</si>
  <si>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</si>
  <si>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</si>
  <si>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</si>
  <si>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</si>
  <si>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</si>
  <si>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</si>
  <si>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</si>
  <si>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</si>
  <si>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</si>
  <si>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</si>
  <si>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</si>
  <si>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</si>
  <si>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</si>
  <si>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</si>
  <si>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</si>
  <si>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</si>
  <si>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</si>
  <si>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</si>
  <si>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</si>
  <si>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</si>
  <si>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</si>
  <si>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</si>
  <si>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</si>
  <si>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</si>
  <si>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</si>
  <si>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</si>
  <si>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</si>
  <si>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</si>
  <si>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</si>
  <si>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</si>
  <si>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</si>
  <si>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</si>
  <si>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</si>
  <si>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</si>
  <si>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</si>
  <si>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</si>
  <si>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</si>
  <si>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</si>
  <si>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</si>
  <si>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</si>
  <si>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</si>
  <si>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</si>
  <si>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</si>
  <si>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</si>
  <si>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</si>
  <si>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</si>
  <si>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</si>
  <si>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</si>
  <si>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</si>
  <si>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</si>
  <si>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</si>
  <si>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</si>
  <si>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</si>
  <si>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</si>
  <si>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</si>
  <si>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</si>
  <si>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</si>
  <si>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</si>
  <si>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</si>
  <si>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</si>
  <si>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</si>
  <si>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</si>
  <si>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</si>
  <si>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</si>
  <si>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</si>
  <si>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</si>
  <si>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</si>
  <si>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</si>
  <si>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</si>
  <si>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</si>
  <si>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</si>
  <si>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</si>
  <si>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</si>
  <si>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</si>
  <si>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</si>
  <si>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</si>
  <si>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</si>
  <si>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</si>
  <si>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</si>
  <si>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</si>
  <si>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</si>
  <si>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</si>
  <si>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</si>
  <si>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</si>
  <si>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</si>
  <si>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</si>
  <si>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</si>
  <si>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</si>
  <si>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</si>
  <si>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</si>
  <si>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</si>
  <si>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</si>
  <si>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</si>
  <si>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</si>
  <si>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</si>
  <si>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</si>
  <si>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</si>
  <si>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</si>
  <si>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</si>
  <si>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</si>
  <si>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</si>
  <si>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</si>
  <si>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</si>
  <si>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</si>
  <si>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</si>
  <si>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</si>
  <si>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</si>
  <si>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</si>
  <si>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</si>
  <si>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</si>
  <si>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</si>
  <si>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</si>
  <si>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</si>
  <si>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</si>
  <si>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</si>
  <si>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</si>
  <si>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</si>
  <si>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</si>
  <si>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</si>
  <si>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</si>
  <si>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</si>
  <si>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</si>
  <si>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</si>
  <si>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</si>
  <si>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</si>
  <si>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</si>
  <si>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</si>
  <si>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</si>
  <si>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</si>
  <si>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</si>
  <si>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</si>
  <si>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</si>
  <si>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</si>
  <si>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</si>
  <si>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</si>
  <si>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</si>
  <si>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</si>
  <si>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</si>
  <si>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</si>
  <si>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</si>
  <si>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</si>
  <si>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</si>
  <si>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</si>
  <si>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</si>
  <si>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</si>
  <si>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</si>
  <si>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</si>
  <si>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</si>
  <si>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</si>
  <si>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</si>
  <si>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</si>
  <si>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</si>
  <si>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</si>
  <si>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</si>
  <si>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</si>
  <si>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</si>
  <si>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</si>
  <si>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</si>
  <si>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</si>
  <si>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</si>
  <si>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</si>
  <si>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</si>
  <si>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</si>
  <si>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</si>
  <si>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</si>
  <si>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</si>
  <si>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</si>
  <si>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</si>
  <si>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</si>
  <si>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</si>
  <si>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</si>
  <si>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</si>
  <si>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</si>
  <si>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</si>
  <si>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</si>
  <si>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</si>
  <si>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</si>
  <si>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</si>
  <si>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</si>
  <si>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</si>
  <si>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</si>
  <si>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</si>
  <si>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</si>
  <si>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</si>
  <si>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</si>
  <si>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</si>
  <si>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</si>
  <si>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</si>
  <si>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</si>
  <si>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</si>
  <si>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</si>
  <si>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</si>
  <si>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</si>
  <si>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</si>
  <si>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</si>
  <si>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</si>
  <si>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</si>
  <si>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</si>
  <si>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</si>
  <si>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</si>
  <si>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</si>
  <si>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</si>
  <si>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</si>
  <si>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</si>
  <si>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</si>
  <si>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</si>
  <si>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</si>
  <si>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</si>
  <si>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</si>
  <si>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</si>
  <si>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</si>
  <si>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</si>
  <si>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</si>
  <si>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</si>
  <si>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</si>
  <si>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</si>
  <si>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</si>
  <si>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</si>
  <si>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</si>
  <si>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</si>
  <si>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</si>
  <si>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</si>
  <si>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</si>
  <si>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</si>
  <si>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</si>
  <si>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</si>
  <si>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</si>
  <si>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</si>
  <si>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</si>
  <si>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</si>
  <si>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</si>
  <si>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</si>
  <si>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</si>
  <si>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</si>
  <si>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</si>
  <si>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</si>
  <si>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</si>
  <si>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</si>
  <si>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</si>
  <si>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</si>
  <si>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</si>
  <si>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</si>
  <si>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</si>
  <si>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</si>
  <si>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</si>
  <si>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</si>
  <si>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</si>
  <si>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</si>
  <si>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</si>
  <si>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</si>
  <si>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</si>
  <si>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</si>
  <si>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</si>
  <si>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</si>
  <si>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</si>
  <si>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</si>
  <si>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</si>
  <si>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</si>
  <si>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</si>
  <si>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</si>
  <si>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</si>
  <si>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</si>
  <si>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</si>
  <si>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</si>
  <si>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</si>
  <si>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</si>
  <si>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</si>
  <si>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</si>
  <si>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</si>
  <si>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</si>
  <si>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</si>
  <si>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</si>
  <si>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</si>
  <si>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</si>
  <si>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</si>
  <si>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</si>
  <si>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</si>
  <si>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</si>
  <si>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</si>
  <si>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</si>
  <si>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</si>
  <si>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</si>
  <si>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</si>
  <si>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</si>
  <si>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</si>
  <si>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</si>
  <si>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</si>
  <si>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</si>
  <si>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</si>
  <si>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</si>
  <si>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</si>
  <si>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</si>
  <si>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</si>
  <si>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</si>
  <si>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</si>
  <si>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</si>
  <si>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</si>
  <si>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</si>
  <si>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</si>
  <si>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</si>
  <si>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</si>
  <si>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</si>
  <si>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</si>
  <si>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</si>
  <si>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</si>
  <si>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</si>
  <si>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</si>
  <si>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</si>
  <si>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</si>
  <si>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</si>
  <si>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</si>
  <si>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</si>
  <si>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</si>
  <si>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</si>
  <si>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</si>
  <si>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</si>
  <si>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</si>
  <si>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</si>
  <si>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</si>
  <si>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</si>
  <si>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</si>
  <si>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</si>
  <si>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</si>
  <si>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</si>
  <si>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</si>
  <si>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</si>
  <si>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</si>
  <si>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</si>
  <si>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</si>
  <si>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</si>
  <si>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</si>
  <si>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</si>
  <si>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</si>
  <si>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</si>
  <si>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</si>
  <si>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</si>
  <si>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</si>
  <si>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</si>
  <si>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</si>
  <si>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</si>
  <si>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</si>
  <si>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</si>
  <si>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</si>
  <si>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</si>
  <si>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</si>
  <si>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</si>
  <si>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</si>
  <si>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</si>
  <si>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</si>
  <si>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</si>
  <si>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</si>
  <si>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</si>
  <si>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</si>
  <si>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</si>
  <si>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</si>
  <si>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</si>
  <si>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</si>
  <si>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</si>
  <si>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</si>
  <si>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</si>
  <si>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</si>
  <si>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</si>
  <si>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</si>
  <si>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</si>
  <si>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</si>
  <si>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</si>
  <si>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</si>
  <si>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</si>
  <si>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</si>
  <si>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</si>
  <si>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</si>
  <si>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</si>
  <si>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</si>
  <si>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</si>
  <si>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</si>
  <si>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</si>
  <si>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</si>
  <si>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</si>
  <si>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</si>
  <si>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</si>
  <si>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</si>
  <si>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</si>
  <si>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</si>
  <si>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</si>
  <si>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</si>
  <si>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</si>
  <si>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</si>
  <si>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</si>
  <si>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</si>
  <si>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</si>
  <si>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</si>
  <si>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</si>
  <si>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</si>
  <si>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</si>
  <si>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</si>
  <si>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</si>
  <si>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</si>
  <si>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</si>
  <si>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</si>
  <si>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</si>
  <si>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</si>
  <si>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</si>
  <si>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</si>
  <si>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</si>
  <si>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</si>
  <si>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</si>
  <si>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</si>
  <si>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</si>
  <si>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</si>
  <si>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</si>
  <si>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</si>
  <si>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</si>
  <si>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</si>
  <si>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</si>
  <si>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</si>
  <si>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</si>
  <si>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</si>
  <si>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</si>
  <si>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</si>
  <si>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</si>
  <si>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</si>
  <si>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</si>
  <si>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</si>
  <si>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</si>
  <si>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</si>
  <si>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</si>
  <si>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</si>
  <si>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</si>
  <si>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</si>
  <si>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</si>
  <si>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</si>
  <si>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</si>
  <si>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</si>
  <si>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</si>
  <si>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</si>
  <si>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</si>
  <si>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</si>
  <si>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</si>
  <si>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</si>
  <si>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</si>
  <si>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</si>
  <si>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</si>
  <si>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</si>
  <si>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</si>
  <si>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</si>
  <si>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</si>
  <si>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</si>
  <si>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</si>
  <si>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</si>
  <si>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</si>
  <si>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</si>
  <si>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</si>
  <si>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</si>
  <si>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</si>
  <si>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</si>
  <si>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</si>
  <si>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</si>
  <si>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</si>
  <si>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</si>
  <si>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</si>
  <si>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</si>
  <si>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</si>
  <si>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</si>
  <si>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</si>
  <si>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</si>
  <si>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</si>
  <si>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</si>
  <si>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</si>
  <si>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</si>
  <si>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</si>
  <si>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</si>
  <si>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</si>
  <si>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</si>
  <si>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</si>
  <si>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</si>
  <si>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</si>
  <si>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</si>
  <si>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</si>
  <si>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</si>
  <si>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</si>
  <si>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</si>
  <si>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</si>
  <si>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</si>
  <si>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</si>
  <si>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</si>
  <si>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</si>
  <si>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</si>
  <si>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</si>
  <si>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</si>
  <si>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</si>
  <si>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</si>
  <si>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</si>
  <si>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</si>
  <si>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</si>
  <si>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</si>
  <si>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</si>
  <si>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</si>
  <si>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</si>
  <si>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</si>
  <si>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</si>
  <si>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</si>
  <si>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</si>
  <si>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</si>
  <si>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</si>
  <si>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</si>
  <si>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</si>
  <si>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</si>
  <si>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</si>
  <si>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</si>
  <si>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</si>
  <si>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</si>
  <si>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</si>
  <si>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</si>
  <si>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</si>
  <si>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</si>
  <si>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</si>
  <si>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</si>
  <si>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</si>
  <si>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</si>
  <si>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</si>
  <si>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</si>
  <si>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</si>
  <si>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</si>
  <si>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</si>
  <si>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</si>
  <si>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</si>
  <si>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</si>
  <si>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</si>
  <si>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</si>
  <si>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</si>
  <si>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</si>
  <si>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</si>
  <si>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</si>
  <si>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</si>
  <si>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</si>
  <si>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</si>
  <si>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</si>
  <si>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</si>
  <si>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</si>
  <si>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</si>
  <si>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</si>
  <si>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</si>
  <si>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</si>
  <si>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</si>
  <si>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</si>
  <si>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</si>
  <si>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</si>
  <si>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</si>
  <si>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</si>
  <si>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</si>
  <si>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</si>
  <si>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</si>
  <si>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</si>
  <si>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</si>
  <si>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</si>
  <si>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</si>
  <si>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</si>
  <si>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</si>
  <si>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</si>
  <si>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</si>
  <si>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</si>
  <si>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</si>
  <si>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</si>
  <si>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</si>
  <si>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</si>
  <si>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</si>
  <si>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</si>
  <si>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</si>
  <si>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</si>
  <si>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</si>
  <si>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</si>
  <si>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</si>
  <si>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</si>
  <si>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</si>
  <si>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</si>
  <si>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</si>
  <si>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</si>
  <si>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</si>
  <si>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</si>
  <si>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</si>
  <si>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</si>
  <si>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</si>
  <si>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</si>
  <si>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</si>
  <si>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</si>
  <si>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</si>
  <si>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</si>
  <si>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</si>
  <si>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</si>
  <si>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</si>
  <si>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</si>
  <si>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</si>
  <si>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</si>
  <si>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</si>
  <si>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</si>
  <si>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</si>
  <si>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</si>
  <si>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</si>
  <si>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</si>
  <si>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</si>
  <si>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</si>
  <si>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</si>
  <si>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</si>
  <si>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</si>
  <si>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</si>
  <si>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</si>
  <si>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</si>
  <si>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</si>
  <si>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</si>
  <si>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</si>
  <si>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</si>
  <si>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</si>
  <si>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</si>
  <si>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</si>
  <si>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</si>
  <si>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</si>
  <si>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</si>
  <si>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</si>
  <si>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</si>
  <si>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</si>
  <si>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</si>
  <si>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</si>
  <si>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</si>
  <si>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</si>
  <si>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</si>
  <si>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</si>
  <si>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</si>
  <si>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</si>
  <si>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</si>
  <si>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</si>
  <si>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</si>
  <si>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</si>
  <si>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</si>
  <si>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</si>
  <si>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</si>
  <si>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</si>
  <si>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</si>
  <si>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</si>
  <si>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</si>
  <si>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</si>
  <si>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</si>
  <si>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</si>
  <si>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</si>
  <si>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</si>
  <si>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</si>
  <si>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</si>
  <si>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</si>
  <si>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</si>
  <si>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</si>
  <si>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</si>
  <si>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</si>
  <si>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</si>
  <si>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</si>
  <si>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</si>
  <si>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</si>
  <si>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</si>
  <si>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</si>
  <si>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</si>
  <si>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</si>
  <si>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</si>
  <si>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</si>
  <si>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</si>
  <si>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</si>
  <si>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</si>
  <si>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</si>
  <si>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</si>
  <si>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</si>
  <si>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</si>
  <si>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</si>
  <si>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</si>
  <si>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</si>
  <si>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</si>
  <si>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</si>
  <si>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</si>
  <si>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</si>
  <si>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</si>
  <si>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</si>
  <si>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</si>
  <si>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</si>
  <si>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</si>
  <si>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</si>
  <si>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</si>
  <si>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</si>
  <si>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</si>
  <si>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</si>
  <si>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</si>
  <si>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</si>
  <si>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</si>
  <si>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</si>
  <si>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</si>
  <si>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</si>
  <si>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</si>
  <si>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</si>
  <si>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</si>
  <si>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</si>
  <si>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</si>
  <si>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</si>
  <si>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</si>
  <si>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</si>
  <si>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</si>
  <si>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</si>
  <si>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</si>
  <si>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</si>
  <si>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</si>
  <si>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</si>
  <si>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</si>
  <si>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</si>
  <si>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</si>
  <si>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</si>
  <si>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</si>
  <si>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</si>
  <si>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</si>
  <si>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</si>
  <si>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</si>
  <si>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</si>
  <si>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</si>
  <si>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</si>
  <si>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</si>
  <si>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</si>
  <si>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</si>
  <si>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</si>
  <si>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</si>
  <si>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</si>
  <si>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</si>
  <si>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</si>
  <si>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</si>
  <si>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</si>
  <si>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</si>
  <si>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</si>
  <si>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</si>
  <si>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</si>
  <si>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</si>
  <si>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</si>
  <si>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</si>
  <si>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</si>
  <si>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</si>
  <si>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</si>
  <si>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</si>
  <si>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</si>
  <si>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</si>
  <si>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</si>
  <si>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</si>
  <si>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</si>
  <si>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</si>
  <si>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</si>
  <si>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</si>
  <si>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</si>
  <si>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</si>
  <si>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</si>
  <si>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</si>
  <si>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</si>
  <si>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</si>
  <si>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</si>
  <si>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</si>
  <si>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</si>
  <si>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</si>
  <si>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</si>
  <si>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</si>
  <si>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</si>
  <si>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</si>
  <si>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</si>
  <si>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</si>
  <si>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</si>
  <si>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</si>
  <si>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</si>
  <si>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</si>
  <si>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</si>
  <si>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</si>
  <si>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</si>
  <si>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</si>
  <si>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</si>
  <si>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</si>
  <si>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</si>
  <si>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</si>
  <si>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</si>
  <si>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</si>
  <si>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</si>
  <si>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</si>
  <si>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</si>
  <si>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</si>
  <si>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</si>
  <si>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</si>
  <si>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</si>
  <si>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</si>
  <si>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</si>
  <si>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</si>
  <si>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</si>
  <si>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</si>
  <si>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</si>
  <si>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</si>
  <si>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</si>
  <si>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</si>
  <si>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</si>
  <si>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</si>
  <si>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</si>
  <si>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</si>
  <si>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</si>
  <si>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</si>
  <si>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</si>
  <si>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</si>
  <si>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</si>
  <si>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</si>
  <si>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</si>
  <si>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</si>
  <si>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</si>
  <si>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</si>
  <si>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</si>
  <si>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</si>
  <si>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</si>
  <si>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</si>
  <si>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</si>
  <si>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</si>
  <si>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</si>
  <si>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</si>
  <si>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</si>
  <si>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</si>
  <si>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</si>
  <si>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</si>
  <si>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</si>
  <si>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</si>
  <si>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</si>
  <si>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</si>
  <si>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</si>
  <si>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</si>
  <si>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</si>
  <si>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</si>
  <si>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</si>
  <si>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</si>
  <si>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</si>
  <si>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</si>
  <si>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</si>
  <si>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</si>
  <si>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</si>
  <si>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</si>
  <si>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</si>
  <si>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</si>
  <si>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</si>
  <si>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</si>
  <si>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</si>
  <si>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</si>
  <si>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</si>
  <si>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</si>
  <si>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</si>
  <si>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</si>
  <si>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</si>
  <si>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</si>
  <si>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</si>
  <si>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</si>
  <si>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</si>
  <si>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</si>
  <si>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</si>
  <si>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</si>
  <si>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</si>
  <si>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</si>
  <si>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PCM-20251019-00001710</t>
  </si>
  <si>
    <t xml:space="preserve">EM Team at site </t>
  </si>
  <si>
    <t>PCM-20251019-00001840</t>
  </si>
  <si>
    <t>EM Team on the way ETA: 30 Mins</t>
  </si>
  <si>
    <t>PCM-20251009-00001098</t>
  </si>
  <si>
    <t xml:space="preserve">3G Down due to module issue under arrangement </t>
  </si>
  <si>
    <t>PCM-20251018-00002069</t>
  </si>
  <si>
    <t>cell still down at LTE due to Rectifire module issue , under arrangement</t>
  </si>
  <si>
    <t>TT-20251019-01192 // NA</t>
  </si>
  <si>
    <t>ETA 80 mins</t>
  </si>
  <si>
    <t>PCM-20251019-00001824</t>
  </si>
  <si>
    <t>Flapping team informe will update ASAP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</si>
</sst>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286.76299039351579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6.2676778935128823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2.2701041663822252E-2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45949.711416319442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45949.711416319442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45949.711416319442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45949.711416319442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45949.711416319442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45949.711416319442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45949.711416319442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45949.711416319442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45949.711416319442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45949.711416319442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45949.711416319442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45949.711416319442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45949.711416319442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45949.711416319442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45949.711416319442</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45949.711416319442</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45949.711416319442</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45949.711416319442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45949.711416319442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45949.711416319442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45949.711416319442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45949.711416319442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45949.711416319442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45949.711416319442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45949.711416319442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45949.711416319442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45949.711416319442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45949.711416319442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45949.711416319442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45949.711416319442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45949.711416319442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45949.711416319442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45949.711416319442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45949.711416319442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45949.711416319442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45949.711416319442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45949.711416319442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45949.711416319442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45949.711416319442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45949.711416319442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45949.711416319442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45949.711416319442</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45949.711416319442</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45949.711416319442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45949.711416319442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45949.711416319442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45949.711416319442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45949.711416319442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45949.711416319442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45949.711416319442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45949.711416319442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45949.711416319442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45949.711416319442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45949.711416319442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45949.711416319442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45949.711416319442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45949.711416319442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45949.711416319442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45949.711416319442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45949.711416319442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45949.711416319442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45949.711416319442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45949.711416319442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45949.711416319442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45949.711416319442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45949.711416319442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45949.711416319442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45949.711416319442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45949.711416319442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45949.711416319442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45949.711416319442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45949.711416319442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45949.711416319442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45949.711416319442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45949.711416319442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45949.711416319442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45949.711416319442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45949.711416319442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45949.711416319442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45949.711416319442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45949.711416319442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45949.711416319442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45949.711416319442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45949.711416319442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45949.711416319442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45949.711416319442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45949.711416319442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45949.711416319442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45949.711416319442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45949.711416319442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45949.711416319442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45949.711416319442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45949.711416319442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45949.711416319442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45949.711416319442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45949.711416319442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45949.711416319442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45949.711416319442</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45949.711416319442</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142.98433298611053</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124.71157835648046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5.2156408564769663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45949.711416319442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45949.711416319442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45949.711416319442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45949.711416319442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45949.711416319442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45949.711416319442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45949.711416319442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45949.711416319442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45949.711416319442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45949.711416319442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45949.711416319442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45949.711416319442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45949.711416319442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45949.711416319442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45949.711416319442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45949.711416319442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45949.711416319442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45949.711416319442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45949.711416319442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45949.711416319442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45949.711416319442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45949.711416319442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45949.711416319442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45949.711416319442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45949.711416319442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45949.711416319442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45949.711416319442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45949.711416319442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45949.711416319442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45949.711416319442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45949.711416319442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45949.711416319442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45949.711416319442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45949.711416319442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45949.711416319442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45949.711416319442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45949.711416319442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45949.711416319442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45949.711416319442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45949.711416319442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45949.711416319442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45949.711416319442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45949.711416319442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45949.711416319442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45949.711416319442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45949.711416319442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45949.711416319442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45949.711416319442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45949.711416319442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45949.711416319442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45949.711416319442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45949.711416319442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45949.711416319442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45949.711416319442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45949.711416319442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45949.711416319442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45949.711416319442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45949.711416319442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45949.711416319442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45949.711416319442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45949.711416319442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45949.711416319442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45949.711416319442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45949.711416319442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45949.711416319442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45949.711416319442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45949.711416319442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45949.711416319442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45949.711416319442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45949.711416319442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45949.711416319442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45949.711416319442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45949.711416319442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45949.711416319442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45949.711416319442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45949.711416319442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45949.711416319442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45949.711416319442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45949.711416319442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45949.711416319442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45949.711416319442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45949.711416319442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45949.711416319442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45949.711416319442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45949.711416319442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45949.711416319442</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45949.711416319442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45949.711416319442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45949.711416319442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45949.711416319442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45949.711416319442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45949.711416319442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45949.711416319442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45949.711416319442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45949.711416319442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45949.711416319442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45949.711416319442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45949.711416319442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45949.711416319442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45949.711416319442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45949.711416319442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45949.711416319442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45949.711416319442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45949.711416319442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45949.711416319442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45949.711416319442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45949.711416319442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45949.711416319442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45949.711416319442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45949.711416319442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45949.711416319442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45949.711416319442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45949.711416319442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45949.711416319442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45949.711416319442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45949.711416319442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45949.711416319442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45949.711416319442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45949.711416319442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45949.711416319442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45949.711416319442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45949.711416319442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45949.711416319442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45949.711416319442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45949.711416319442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45949.711416319442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45949.711416319442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45949.711416319442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45949.711416319442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45949.711416319442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45949.711416319442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45949.711416319442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45949.711416319442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45949.711416319442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45949.711416319442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45949.711416319442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45949.711416319442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45949.711416319442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45949.711416319442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45949.711416319442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45949.711416319442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45949.711416319442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45949.711416319442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45949.711416319442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45949.711416319442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45949.711416319442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45949.711416319442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45949.711416319442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45949.711416319442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45949.711416319442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45949.711416319442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45949.711416319442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45949.711416319442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45949.711416319442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45949.711416319442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45949.711416319442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45949.711416319442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45949.711416319442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45949.711416319442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45949.711416319442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45949.711416319442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45949.711416319442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45949.711416319442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45949.711416319442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45949.711416319442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45949.711416319442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45949.711416319442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45949.711416319442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45949.711416319442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45949.711416319442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45949.711416319442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45949.711416319442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45949.711416319442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45949.711416319442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45949.711416319442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45949.711416319442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45949.711416319442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45949.711416319442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45949.711416319442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45949.711416319442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45949.711416319442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45949.711416319442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45949.711416319442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45949.711416319442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45949.711416319442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45949.711416319442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45949.711416319442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45949.711416319442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45949.711416319442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45949.711416319442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45949.711416319442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45949.711416319442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45949.711416319442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45949.711416319442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45949.711416319442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45949.711416319442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45949.711416319442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45949.711416319442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45949.711416319442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45949.711416319442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45949.711416319442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45949.711416319442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45949.711416319442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45949.711416319442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45949.711416319442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45949.711416319442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45949.711416319442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45949.711416319442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45949.711416319442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45949.711416319442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45949.711416319442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45949.711416319442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45949.711416319442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45949.711416319442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45949.711416319442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45949.711416319442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45949.711416319442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45949.711416319442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45949.711416319442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45949.711416319442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45949.711416319442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45949.711416319442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45949.711416319442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45949.711416319442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45949.711416319442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45949.711416319442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45949.711416319442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45949.711416319442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45949.711416319442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45949.711416319442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45949.711416319442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45949.711416319442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45949.711416319442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45949.711416319442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45949.711416319442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45949.711416319442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45949.711416319442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45949.711416319442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45949.711416319442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45949.711416319442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45949.711416319442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45949.711416319442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45949.711416319442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45949.711416319442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45949.711416319442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45949.711416319442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45949.711416319442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45949.711416319442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45949.711416319442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45949.711416319442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45949.711416319442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45949.711416319442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45949.711416319442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45949.711416319442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45949.711416319442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45949.711416319442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45949.711416319442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45949.711416319442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45949.711416319442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45949.711416319442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45949.711416319442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45949.711416319442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45949.711416319442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45949.711416319442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45949.711416319442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45949.711416319442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45949.711416319442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45949.711416319442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45949.711416319442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45949.711416319442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45949.711416319442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45949.711416319442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45949.711416319442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45949.711416319442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45949.711416319442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45949.711416319442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45949.711416319442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45949.711416319442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45949.711416319442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45949.711416319442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45949.711416319442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45949.711416319442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45949.711416319442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45949.711416319442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45949.711416319442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45949.711416319442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45949.711416319442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45949.711416319442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45949.711416319442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45949.711416319442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45949.711416319442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45949.711416319442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45949.711416319442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45949.711416319442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45949.711416319442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45949.711416319442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45949.711416319442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45949.711416319442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45949.711416319442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45949.711416319442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45949.711416319442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45949.711416319442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45949.711416319442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45949.711416319442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45949.711416319442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45949.711416319442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45949.711416319442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45949.711416319442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45949.711416319442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45949.711416319442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45949.711416319442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45949.711416319442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45949.711416319442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45949.711416319442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45949.711416319442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45949.711416319442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45949.711416319442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45949.711416319442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45949.711416319442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45949.711416319442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45949.711416319442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45949.711416319442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45949.711416319442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45949.711416319442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45949.711416319442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45949.711416319442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45949.711416319442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45949.711416319442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45949.711416319442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45949.711416319442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45949.711416319442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45949.711416319442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45949.711416319442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45949.711416319442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45949.711416319442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45949.711416319442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45949.711416319442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45949.711416319442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45949.711416319442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45949.711416319442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45949.711416319442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45949.711416319442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45949.711416319442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45949.711416319442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45949.711416319442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45949.711416319442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45949.711416319442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45949.711416319442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45949.711416319442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45949.711416319442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45949.711416319442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45949.711416319442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45949.711416319442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45949.711416319442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45949.711416319442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45949.711416319442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45949.711416319442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45949.711416319442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45949.711416319442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45949.711416319442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45949.711416319442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45949.711416319442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45949.711416319442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45949.711416319442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45949.711416319442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45949.711416319442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45949.711416319442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45949.711416319442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45949.711416319442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45949.711416319442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45949.711416319442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45949.711416319442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45949.711416319442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45949.711416319442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45949.711416319442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45949.711416319442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45949.711416319442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45949.711416319442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45949.711416319442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45949.711416319442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45949.711416319442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45949.711416319442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45949.711416319442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45949.711416319442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45949.711416319442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45949.711416319442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45949.711416319442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45949.711416319442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45949.711416319442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45949.711416319442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45949.711416319442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45949.711416319442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45949.711416319442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45949.711416319442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45949.711416319442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45949.711416319442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45949.711416319442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45949.711416319442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45949.711416319442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45949.711416319442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45949.711416319442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45949.711416319442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45949.711416319442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45949.711416319442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45949.711416319442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45949.711416319442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45949.711416319442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45949.711416319442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45949.711416319442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45949.711416319442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45949.711416319442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45949.711416319442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45949.711416319442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45949.711416319442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45949.711416319442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45949.711416319442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45949.711416319442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45949.711416319442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45949.711416319442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45949.711416319442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45949.711416319442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45949.711416319442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45949.711416319442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45949.711416319442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45949.711416319442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45949.711416319442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45949.711416319442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45949.711416319442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45949.711416319442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45949.711416319442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45949.711416319442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45949.711416319442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45949.711416319442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45949.711416319442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45949.711416319442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45949.711416319442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45949.711416319442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45949.711416319442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45949.711416319442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45949.711416319442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45949.711416319442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45949.711416319442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45949.711416319442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45949.711416319442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45949.711416319442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45949.711416319442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45949.711416319442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45949.711416319442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45949.711416319442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45949.711416319442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45949.711416319442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45949.711416319442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45949.711416319442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45949.711416319442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45949.711416319442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45949.711416319442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45949.711416319442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45949.711416319442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45949.711416319442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45949.711416319442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45949.711416319442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45949.711416319442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45949.711416319442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45949.711416319442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45949.711416319442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45949.711416319442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45949.711416319442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45949.711416319442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45949.711416319442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45949.711416319442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45949.711416319442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45949.711416319442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45949.711416319442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45949.711416319442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45949.711416319442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45949.711416319442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45949.711416319442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45949.711416319442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45949.711416319442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45949.711416319442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45949.711416319442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45949.711416319442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45949.711416319442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45949.711416319442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45949.711416319442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45949.711416319442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45949.711416319442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45949.711416319442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45949.711416319442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45949.711416319442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45949.711416319442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45949.711416319442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45949.711416319442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45949.711416319442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45949.711416319442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45949.711416319442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45949.711416319442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45949.711416319442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45949.711416319442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45949.711416319442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45949.711416319442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45949.711416319442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45949.711416319442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45949.711416319442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45949.711416319442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45949.711416319442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45949.711416319442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45949.711416319442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45949.711416319442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45949.711416319442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45949.711416319442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45949.711416319442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45949.711416319442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45949.711416319442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45949.711416319442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45949.711416319442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45949.711416319442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45949.711416319442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45949.711416319442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45949.711416319442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45949.711416319442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45949.711416319442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45949.711416319442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45949.711416319442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45949.711416319442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45949.711416319442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45949.711416319442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45949.711416319442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45949.711416319442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45949.711416319442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45949.711416319442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45949.711416319442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45949.711416319442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45949.711416319442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45949.711416319442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45949.711416319442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45949.711416319442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45949.711416319442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45949.711416319442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45949.711416319442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45949.711416319442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45949.711416319442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45949.711416319442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45949.711416319442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45949.711416319442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45949.711416319442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45949.711416319442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45949.711416319442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45949.711416319442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45949.711416319442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45949.711416319442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45949.711416319442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45949.711416319442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45949.711416319442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45949.711416319442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45949.711416319442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45949.711416319442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45949.711416319442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45949.711416319442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45949.711416319442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45949.711416319442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45949.711416319442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45949.711416319442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45949.711416319442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45949.711416319442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45949.711416319442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45949.711416319442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45949.711416319442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45949.711416319442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45949.711416319442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45949.711416319442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45949.711416319442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45949.711416319442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45949.711416319442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45949.711416319442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45949.711416319442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45949.711416319442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45949.711416319442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45949.711416319442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45949.711416319442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45949.711416319442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45949.711416319442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45949.711416319442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45949.711416319442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45949.711416319442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45949.711416319442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45949.711416319442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45949.711416319442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45949.711416319442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45949.711416319442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45949.711416319442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45949.711416319442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45949.711416319442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45949.711416319442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45949.711416319442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45949.711416319442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45949.711416319442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45949.711416319442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45949.711416319442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45949.711416319442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45949.711416319442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45949.711416319442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45949.711416319442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45949.711416319442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45949.711416319442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45949.711416319442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45949.711416319442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45949.711416319442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45949.711416319442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45949.711416319442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45949.711416319442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45949.711416319442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45949.711416319442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45949.711416319442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45949.711416319442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45949.711416319442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45949.711416319442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45949.711416319442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45949.711416319442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45949.711416319442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45949.711416319442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45949.711416319442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45949.711416319442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45949.711416319442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45949.711416319442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45949.711416319442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45949.711416319442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45949.711416319442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45949.711416319442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45949.711416319442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45949.711416319442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45949.711416319442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45949.711416319442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45949.711416319442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45949.711416319442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45949.711416319442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45949.711416319442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45949.711416319442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45949.711416319442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45949.711416319442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45949.711416319442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45949.711416319442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45949.711416319442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45949.711416319442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45949.711416319442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45949.711416319442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45949.711416319442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45949.711416319442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45949.711416319442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45949.711416319442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45949.711416319442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45949.711416319442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45949.711416319442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45949.711416319442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45949.711416319442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45949.711416319442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45949.711416319442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45949.711416319442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45949.711416319442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45949.711416319442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45949.711416319442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45949.711416319442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45949.711416319442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45949.711416319442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45949.711416319442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45949.711416319442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45949.711416319442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45949.711416319442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45949.711416319442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45949.711416319442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45949.711416319442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45949.711416319442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45949.711416319442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45949.711416319442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45949.711416319442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45949.711416319442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45949.711416319442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45949.711416319442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45949.711416319442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45949.711416319442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45949.711416319442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45949.711416319442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45949.711416319442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45949.711416319442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45949.711416319442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45949.711416319442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45949.711416319442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45949.711416319442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45949.711416319442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45949.711416319442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45949.711416319442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45949.711416319442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45949.711416319442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45949.711416319442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45949.711416319442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45949.711416319442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45949.711416319442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45949.711416319442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45949.711416319442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45949.711416319442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45949.711416319442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45949.711416319442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45949.711416319442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45949.711416319442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45949.711416319442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45949.711416319442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45949.711416319442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45949.711416319442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45949.711416319442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45949.711416319442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45949.711416319442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45949.711416319442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45949.711416319442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45949.711416319442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45949.711416319442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45949.711416319442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45949.711416319442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45949.711416319442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45949.711416319442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45949.711416319442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45949.711416319442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45949.711416319442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45949.711416319442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45949.711416319442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45949.711416319442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45949.711416319442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45949.711416319442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45949.711416319442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45949.711416319442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45949.711416319442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45949.711416319442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45949.711416319442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45949.711416319442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45949.711416319442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45949.711416319442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45949.711416319442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45949.711416319442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45949.711416319442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45949.711416319442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45949.711416319442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45949.711416319442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45949.711416319442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45949.711416319442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45949.711416319442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45949.711416319442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45949.711416319442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45949.711416319442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45949.711416319442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45949.711416319442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45949.711416319442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45949.711416319442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45949.711416319442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45949.711416319442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45949.711416319442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45949.711416319442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45949.711416319442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45949.711416319442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45949.711416319442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45949.711416319442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45949.711416319442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45949.711416319442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45949.711416319442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45949.711416319442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45949.711416319442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45949.711416319442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45949.711416319442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45949.711416319442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45949.711416319442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45949.711416319442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45949.711416319442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45949.711416319442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45949.711416319442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45949.711416319442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45949.711416319442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45949.711416319442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45949.711416319442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45949.711416319442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45949.711416319442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45949.711416319442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45949.711416319442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45949.711416319442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45949.711416319442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45949.711416319442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45949.711416319442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45949.711416319442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45949.711416319442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45949.711416319442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45949.711416319442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45949.711416319442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45949.711416319442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45949.711416319442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45949.711416319442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45949.711416319442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45949.711416319442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45949.711416319442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45949.711416319442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45949.711416319442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45949.711416319442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45949.711416319442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45949.711416319442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45949.711416319442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45949.711416319442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45949.711416319442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45949.711416319442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45949.711416319442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45949.711416319442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45949.711416319442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45949.711416319442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45949.711416319442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45949.711416319442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45949.711416319442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45949.711416319442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45949.711416319442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45949.711416319442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45949.711416319442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45949.711416319442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45949.711416319442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45949.711416319442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45949.711416319442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45949.711416319442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45949.711416319442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45949.711416319442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45949.711416319442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45949.711416319442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45949.711416319442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45949.711416319442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45949.711416319442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45949.711416319442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45949.711416319442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45949.711416319442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45949.711416319442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45949.711416319442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45949.711416319442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45949.711416319442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45949.711416319442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45949.711416319442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45949.711416319442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45949.711416319442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45949.711416319442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45949.711416319442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45949.711416319442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45949.711416319442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45949.711416319442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45949.711416319442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45949.711416319442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45949.711416319442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45949.711416319442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45949.711416319442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45949.711416319442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45949.711416319442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45949.711416319442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45949.711416319442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45949.711416319442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45949.711416319442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45949.711416319442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45949.711416319442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45949.711416319442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45949.711416319442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45949.711416319442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45949.711416319442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45949.711416319442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45949.711416319442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45949.711416319442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45949.711416319442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45949.711416319442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45949.711416319442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45949.711416319442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45949.711416319442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45949.711416319442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45949.711416319442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45949.711416319442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45949.711416319442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45949.711416319442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45949.711416319442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45949.711416319442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45949.711416319442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45949.711416319442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45949.711416319442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45949.711416319442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45949.711416319442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45949.711416319442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45949.711416319442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45949.711416319442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45949.711416319442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45949.711416319442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45949.711416319442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45949.711416319442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45949.711416319442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45949.711416319442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45949.711416319442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45949.711416319442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45949.711416319442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45949.711416319442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45949.711416319442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45949.711416319442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45949.711416319442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45949.711416319442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45949.711416319442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45949.711416319442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45949.711416319442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45949.711416319442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45949.711416319442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45949.711416319442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45949.711416319442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45949.711416319442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45949.711416319442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45949.711416319442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45949.711416319442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45949.711416319442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45949.711416319442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45949.711416319442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45949.711416319442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45949.711416319442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45949.711416319442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45949.711416319442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45949.711416319442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45949.711416319442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45949.711416319442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45949.711416319442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45949.711416319442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45949.711416319442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45949.711416319442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45949.711416319442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45949.711416319442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45949.711416319442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45949.711416319442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45949.711416319442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45949.711416319442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45949.711416319442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45949.711416319442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45949.711416319442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45949.711416319442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45949.711416319442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45949.711416319442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45949.711416319442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45949.711416319442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45949.711416319442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45949.711416319442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45949.711416319442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45949.711416319442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45949.711416319442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45949.711416319442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45949.711416319442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45949.711416319442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45949.711416319442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45949.711416319442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45949.711416319442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45949.711416319442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45949.711416319442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45949.711416319442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45949.711416319442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45949.711416319442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45949.711416319442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45949.711416319442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45949.711416319442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45949.711416319442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45949.711416319442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45949.711416319442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45949.711416319442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45949.711416319442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45949.711416319442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45949.711416319442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45949.711416319442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45949.711416319442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45949.711416319442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45949.711416319442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45949.711416319442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45949.711416319442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45949.711416319442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45949.711416319442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45949.711416319442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45949.711416319442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45949.711416319442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45949.711416319442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45949.711416319442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45949.711416319442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45949.711416319442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45949.711416319442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45949.711416319442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45949.711416319442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45949.711416319442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45949.711416319442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45949.711416319442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45949.711416319442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45949.711416319442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45949.711416319442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45949.711416319442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45949.711416319442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45949.711416319442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45949.711416319442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45949.711416319442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45949.711416319442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45949.711416319442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45949.711416319442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45949.711416319442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45949.711416319442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45949.711416319442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45949.711416319442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45949.711416319442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45949.711416319442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45949.711416319442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45949.711416319442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45949.711416319442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45949.711416319442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45949.711416319442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45949.711416319442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45949.711416319442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45949.711416319442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45949.711416319442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45949.711416319442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45949.711416319442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45949.711416319442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45949.711416319442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45949.711416319442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45949.711416319442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45949.711416319442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45949.711416319442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45949.711416319442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45949.711416319442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45949.711416319442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45949.711416319442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45949.711416319442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45949.711416319442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45949.711416319442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45949.711416319442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45949.711416319442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45949.711416319442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45949.711416319442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45949.711416319442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45949.711416319442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45949.711416319442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45949.711416319442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45949.711416319442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45949.711416319442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45949.711416319442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45949.711416319442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45949.711416319442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45949.711416319442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45949.711416319442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45949.711416319442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45949.711416319442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45949.711416319442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45949.711416319442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45949.711416319442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45949.711416319442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45949.711416319442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45949.711416319442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45949.711416319442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45949.711416319442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45949.711416319442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45949.711416319442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45949.711416319442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45949.711416319442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45949.711416319442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45949.711416319442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45949.711416319442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45949.711416319442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45949.711416319442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45949.711416319442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45949.711416319442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45949.711416319442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45949.711416319442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45949.711416319442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45949.711416319442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45949.711416319442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45949.711416319442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45949.711416319442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45949.711416319442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45949.711416319442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45949.711416319442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45949.711416319442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45949.711416319442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45949.711416319442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45949.711416319442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45949.711416319442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45949.711416319442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45949.711416319442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45949.711416319442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45949.711416319442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45949.711416319442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45949.711416319442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45949.711416319442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45949.711416319442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45949.711416319442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45949.711416319442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45949.711416319442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45949.711416319442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45949.711416319442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45949.711416319442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45949.711416319442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45949.711416319442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45949.711416319442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45949.711416319442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45949.711416319442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45949.711416319442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45949.711416319442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45949.711416319442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45949.711416319442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45949.711416319442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45949.711416319442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45949.711416319442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45949.711416319442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45949.711416319442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45949.711416319442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45949.711416319442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45949.711416319442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45949.711416319442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45949.711416319442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45949.711416319442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45949.711416319442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45949.711416319442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45949.711416319442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45949.711416319442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45949.711416319442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45949.711416319442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45949.711416319442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45949.711416319442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45949.711416319442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45949.711416319442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45949.711416319442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45949.711416319442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45949.711416319442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45949.711416319442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45949.711416319442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45949.711416319442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45949.711416319442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45949.711416319442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45949.711416319442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45949.711416319442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45949.711416319442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45949.711416319442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45949.711416319442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45949.711416319442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45949.711416319442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45949.711416319442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45949.711416319442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45949.711416319442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45949.711416319442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45949.711416319442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45949.711416319442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45949.711416319442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45949.711416319442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45949.711416319442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45949.711416319442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45949.711416319442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45949.711416319442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45949.711416319442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45949.711416319442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45949.711416319442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45949.711416319442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45949.711416319442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45949.711416319442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45949.711416319442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45949.711416319442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45949.711416319442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45949.711416319442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45949.711416319442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45949.711416319442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45949.711416319442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45949.711416319442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45949.711416319442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45949.711416319442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45949.711416319442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45949.711416319442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45949.711416319442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45949.711416319442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45949.711416319442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45949.711416319442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45949.711416319442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45949.711416319442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45949.711416319442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45949.711416319442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45949.711416319442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45949.711416319442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45949.711416319442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45949.711416319442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45949.711416319442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45949.711416319442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45949.711416319442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45949.711416319442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45949.711416319442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45949.711416319442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45949.711416319442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45949.711416319442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45949.711416319442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45949.711416319442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45949.711416319442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45949.711416319442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45949.711416319442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45949.711416319442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45949.711416319442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45949.711416319442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45949.711416319442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45949.711416319442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45949.711416319442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45949.711416319442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45949.711416319442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45949.711416319442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45949.711416319442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45949.711416319442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45949.711416319442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45949.711416319442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45949.711416319442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45949.711416319442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45949.711416319442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45949.711416319442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45949.711416319442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45949.711416319442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45949.711416319442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45949.711416319442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45949.711416319442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45949.711416319442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45949.711416319442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45949.711416319442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45949.711416319442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45949.711416319442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45949.711416319442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45949.711416319442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45949.711416319442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45949.711416319442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45949.711416319442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45949.711416319442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45949.711416319442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45949.711416319442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45949.711416319442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45949.711416319442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45949.711416319442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45949.711416319442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45949.711416319442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45949.711416319442</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246.23069872684573</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37263</v>
      </c>
      <c r="E3" s="100" t="s">
        <v>38964</v>
      </c>
      <c r="F3" s="125">
        <v>45949.649988425925</v>
      </c>
      <c r="G3" s="126">
        <f ca="1">IFERROR(NOW()-F3,"")</f>
        <v>6.1427893517247867E-2</v>
      </c>
      <c r="H3" s="125">
        <v>45949.635243055556</v>
      </c>
      <c r="I3" s="121" t="str">
        <f>IFERROR(VLOOKUP(D3,DB!A:F,6,0),"")</f>
        <v>SCECO</v>
      </c>
      <c r="J3" s="121" t="str">
        <f>IFERROR(VLOOKUP(D3,DB!A:G,7,0),"")</f>
        <v>Dead</v>
      </c>
      <c r="K3" s="127" t="s">
        <v>39059</v>
      </c>
      <c r="L3" s="123" t="str">
        <f>IFERROR(VLOOKUP(D3,DB!A:I,9,0),"")</f>
        <v>Latis</v>
      </c>
    </row>
    <row r="4" spans="1:16" ht="15" customHeight="1">
      <c r="A4" s="121"/>
      <c r="B4" s="121" t="str">
        <f>IFERROR(VLOOKUP(D4,DB!A:K,11,0),"")</f>
        <v/>
      </c>
      <c r="C4" s="122"/>
      <c r="D4" s="123"/>
      <c r="E4" s="100"/>
      <c r="F4" s="125"/>
      <c r="G4" s="126">
        <f ca="1">IFERROR(NOW()-F4,"")</f>
        <v>45949.711416319442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45949.711416319442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45949.711416319442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45949.711416319442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45949.711416319442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45949.711416319442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45949.711416319442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45949.711416319442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45949.711416319442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45949.711416319442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45949.711416319442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45949.711416319442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45949.711416319442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45949.711416319442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45949.711416319442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45949.711416319442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45949.711416319442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45949.711416319442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45949.711416319442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45949.711416319442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45949.711416319442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45949.711416319442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45949.711416319442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45949.711416319442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45949.711416319442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45949.711416319442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45949.711416319442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45949.711416319442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45949.711416319442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45949.711416319442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45949.711416319442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45949.711416319442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45949.711416319442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45949.711416319442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45949.711416319442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45949.711416319442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45949.711416319442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45949.711416319442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45949.711416319442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45949.711416319442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45949.711416319442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45949.711416319442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45949.711416319442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45949.711416319442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45949.711416319442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45949.711416319442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45949.711416319442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45949.711416319442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45949.711416319442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45949.711416319442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45949.711416319442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45949.711416319442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45949.711416319442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45949.711416319442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45949.711416319442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45949.711416319442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45949.711416319442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45949.711416319442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45949.711416319442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45949.711416319442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45949.711416319442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45949.711416319442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45949.711416319442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45949.711416319442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45949.711416319442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45949.711416319442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45949.711416319442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45949.711416319442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45949.711416319442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45949.711416319442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45949.711416319442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45949.711416319442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45949.711416319442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45949.711416319442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45949.711416319442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45949.711416319442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45949.711416319442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45949.711416319442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45949.711416319442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45949.711416319442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45949.711416319442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45949.711416319442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45949.711416319442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45949.711416319442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45949.711416319442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45949.711416319442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45949.711416319442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45949.711416319442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45949.711416319442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45949.711416319442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45949.711416319442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45949.711416319442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45949.711416319442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45949.711416319442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45949.711416319442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45949.711416319442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45949.711416319442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45949.711416319442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45949.711416319442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45949.711416319442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45949.711416319442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45949.711416319442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45949.711416319442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45949.711416319442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45949.711416319442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45949.711416319442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45949.711416319442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45949.711416319442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45949.711416319442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45949.711416319442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45949.711416319442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45949.711416319442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45949.711416319442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45949.711416319442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45949.711416319442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45949.711416319442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45949.711416319442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45949.711416319442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45949.711416319442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45949.711416319442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45949.711416319442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45949.711416319442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45949.711416319442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45949.711416319442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45949.711416319442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45949.711416319442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45949.711416319442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45949.711416319442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45949.711416319442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45949.711416319442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45949.711416319442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45949.711416319442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45949.711416319442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45949.711416319442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45949.711416319442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45949.711416319442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45949.711416319442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45949.711416319442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45949.711416319442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45949.711416319442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45949.711416319442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45949.711416319442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45949.711416319442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45949.711416319442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45949.711416319442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45949.711416319442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45949.711416319442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45949.711416319442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45949.711416319442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45949.711416319442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45949.711416319442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45949.711416319442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45949.711416319442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45949.711416319442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45949.711416319442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45949.711416319442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45949.711416319442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45949.711416319442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45949.711416319442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45949.711416319442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45949.711416319442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45949.711416319442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45949.711416319442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45949.711416319442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45949.711416319442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45949.711416319442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45949.711416319442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45949.711416319442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45949.711416319442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45949.711416319442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45949.711416319442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45949.711416319442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45949.711416319442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45949.711416319442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45949.711416319442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45949.711416319442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45949.711416319442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45949.711416319442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45949.711416319442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45949.711416319442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45949.711416319442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45949.711416319442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45949.711416319442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45949.711416319442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45949.711416319442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45949.711416319442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45949.711416319442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45949.711416319442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45949.711416319442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45949.711416319442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45949.711416319442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45949.711416319442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45949.711416319442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45949.711416319442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45949.711416319442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45949.711416319442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45949.711416319442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45949.711416319442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45949.711416319442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45949.711416319442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45949.711416319442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45949.711416319442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45949.711416319442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45949.711416319442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45949.711416319442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45949.711416319442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45949.711416319442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45949.711416319442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45949.711416319442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45949.711416319442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45949.711416319442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45949.711416319442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45949.711416319442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45949.711416319442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45949.711416319442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45949.711416319442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45949.711416319442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45949.711416319442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45949.711416319442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45949.711416319442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45949.711416319442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45949.711416319442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45949.711416319442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45949.711416319442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45949.711416319442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45949.711416319442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45949.711416319442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45949.711416319442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45949.711416319442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45949.711416319442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45949.711416319442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45949.711416319442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45949.711416319442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45949.711416319442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45949.711416319442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45949.711416319442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45949.711416319442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45949.711416319442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45949.711416319442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45949.711416319442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45949.711416319442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45949.711416319442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45949.711416319442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45949.711416319442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45949.711416319442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45949.711416319442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45949.711416319442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45949.711416319442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45949.711416319442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45949.711416319442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45949.711416319442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45949.711416319442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45949.711416319442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45949.711416319442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45949.711416319442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45949.711416319442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45949.711416319442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45949.711416319442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45949.711416319442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45949.711416319442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45949.711416319442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45949.711416319442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45949.711416319442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45949.711416319442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45949.711416319442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45949.711416319442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45949.711416319442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45949.711416319442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45949.711416319442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45949.711416319442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45949.711416319442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45949.711416319442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45949.711416319442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45949.711416319442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45949.711416319442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45949.711416319442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45949.711416319442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45949.711416319442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45949.711416319442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45949.711416319442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45949.711416319442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45949.711416319442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45949.711416319442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45949.711416319442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45949.711416319442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45949.711416319442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45949.711416319442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45949.711416319442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45949.711416319442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45949.711416319442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45949.711416319442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45949.711416319442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45949.711416319442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45949.711416319442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45949.711416319442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45949.711416319442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45949.711416319442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45949.711416319442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45949.711416319442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45949.711416319442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45949.711416319442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45949.711416319442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45949.711416319442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45949.711416319442</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45949.711416319442</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57.879356134253612</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50">
        <f t="shared" ref="G3" ca="1" si="0">IFERROR(NOW()-F3,"")</f>
        <v>23.522539004625287</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4.93984224536689</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39047</v>
      </c>
      <c r="F5" s="164">
        <v>45948.661111111112</v>
      </c>
      <c r="G5" s="165">
        <f ca="1">IFERROR(NOW()-F5,"")</f>
        <v>1.0503052083295188</v>
      </c>
      <c r="H5" s="164">
        <v>45948.661111111112</v>
      </c>
      <c r="I5" s="163" t="str">
        <f>IFERROR(VLOOKUP(D5,DB!A:F,6,0),"")</f>
        <v>SCECO</v>
      </c>
      <c r="J5" s="163" t="str">
        <f>IFERROR(VLOOKUP(D5,DB!A:G,7,0),"")</f>
        <v>Dead</v>
      </c>
      <c r="K5" s="163" t="s">
        <v>39067</v>
      </c>
      <c r="L5" s="163" t="str">
        <f>IFERROR(VLOOKUP(D5,DB!A:I,9,0),"")</f>
        <v>Latis</v>
      </c>
    </row>
    <row r="6" spans="1:13" ht="15">
      <c r="A6" s="163" t="s">
        <v>39068</v>
      </c>
      <c r="B6" s="163" t="str">
        <f>IFERROR(VLOOKUP(D6,DB!A:K,11,0),"")</f>
        <v>R5</v>
      </c>
      <c r="C6" s="163">
        <v>1</v>
      </c>
      <c r="D6" s="163" t="s">
        <v>38279</v>
      </c>
      <c r="E6" s="163" t="s">
        <v>38964</v>
      </c>
      <c r="F6" s="164">
        <v>45949.674583333333</v>
      </c>
      <c r="G6" s="165">
        <f ca="1">IFERROR(NOW()-F6,"")</f>
        <v>3.683298610849306E-2</v>
      </c>
      <c r="H6" s="164">
        <v>45949.668333333335</v>
      </c>
      <c r="I6" s="163" t="str">
        <f>IFERROR(VLOOKUP(D6,DB!A:F,6,0),"")</f>
        <v>SCECO</v>
      </c>
      <c r="J6" s="163" t="str">
        <f>IFERROR(VLOOKUP(D6,DB!A:G,7,0),"")</f>
        <v>Haj Removal</v>
      </c>
      <c r="K6" s="163" t="s">
        <v>39069</v>
      </c>
      <c r="L6" s="163" t="str">
        <f>IFERROR(VLOOKUP(D6,DB!A:I,9,0),"")</f>
        <v>Latis</v>
      </c>
    </row>
    <row r="7" spans="1:13" ht="15">
      <c r="A7" s="163" t="s">
        <v>39070</v>
      </c>
      <c r="B7" s="163" t="str">
        <f>IFERROR(VLOOKUP(D7,DB!A:K,11,0),"")</f>
        <v>R5</v>
      </c>
      <c r="C7" s="163">
        <v>1</v>
      </c>
      <c r="D7" s="163" t="s">
        <v>38442</v>
      </c>
      <c r="E7" s="163" t="s">
        <v>38964</v>
      </c>
      <c r="F7" s="164">
        <v>45949.705127314817</v>
      </c>
      <c r="G7" s="165">
        <f ca="1">IFERROR(NOW()-F7,"")</f>
        <v>6.2890046247048303E-3</v>
      </c>
      <c r="H7" s="164">
        <v>45949.698877314811</v>
      </c>
      <c r="I7" s="163" t="str">
        <f>IFERROR(VLOOKUP(D7,DB!A:F,6,0),"")</f>
        <v>SCECO</v>
      </c>
      <c r="J7" s="163" t="str">
        <f>IFERROR(VLOOKUP(D7,DB!A:G,7,0),"")</f>
        <v>Haj Removal</v>
      </c>
      <c r="K7" s="163" t="s">
        <v>39071</v>
      </c>
      <c r="L7" s="163" t="str">
        <f>IFERROR(VLOOKUP(D7,DB!A:I,9,0),"")</f>
        <v>Latis</v>
      </c>
    </row>
    <row r="8" spans="1:13" ht="15">
      <c r="A8" s="163"/>
      <c r="B8" s="163" t="str">
        <f>IFERROR(VLOOKUP(D8,DB!A:K,11,0),"")</f>
        <v/>
      </c>
      <c r="C8" s="163"/>
      <c r="D8" s="163"/>
      <c r="E8" s="163"/>
      <c r="F8" s="164"/>
      <c r="G8" s="165">
        <f ca="1">IFERROR(NOW()-F8,"")</f>
        <v>45949.711416319442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45949.711416319442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45949.711416319442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45949.711416319442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45949.711416319442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45949.711416319442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45949.711416319442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45949.711416319442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45949.711416319442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45949.711416319442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45949.711416319442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45949.711416319442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45949.711416319442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45949.711416319442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45949.711416319442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45949.711416319442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45949.711416319442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45949.711416319442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45949.711416319442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45949.711416319442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45949.711416319442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45949.711416319442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45949.711416319442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45949.711416319442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45949.711416319442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45949.711416319442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45949.711416319442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45949.711416319442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45949.711416319442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45949.711416319442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45949.711416319442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45949.711416319442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45949.711416319442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45949.711416319442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45949.711416319442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45949.711416319442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45949.711416319442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45949.711416319442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45949.711416319442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45949.711416319442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45949.711416319442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45949.711416319442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45949.711416319442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45949.711416319442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45949.711416319442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45949.711416319442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45949.711416319442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45949.711416319442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45949.711416319442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45949.711416319442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45949.711416319442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45949.711416319442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45949.711416319442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45949.711416319442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45949.711416319442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45949.711416319442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45949.711416319442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45949.711416319442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45949.711416319442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45949.711416319442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45949.711416319442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45949.711416319442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45949.711416319442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45949.711416319442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45949.711416319442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45949.711416319442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45949.711416319442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45949.711416319442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45949.711416319442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45949.711416319442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45949.711416319442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45949.711416319442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45949.711416319442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45949.711416319442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45949.711416319442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45949.711416319442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45949.711416319442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45949.711416319442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45949.711416319442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45949.711416319442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45949.711416319442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45949.711416319442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45949.711416319442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45949.711416319442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45949.711416319442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45949.711416319442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45949.711416319442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45949.711416319442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45949.711416319442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45949.711416319442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45949.711416319442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45949.711416319442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45949.711416319442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45949.711416319442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45949.711416319442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45949.711416319442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45949.711416319442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45949.711416319442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45949.711416319442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45949.711416319442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45949.711416319442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45949.711416319442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45949.711416319442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45949.711416319442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45949.711416319442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45949.711416319442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45949.711416319442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45949.711416319442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45949.711416319442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45949.711416319442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45949.711416319442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45949.711416319442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45949.711416319442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45949.711416319442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45949.711416319442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45949.711416319442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45949.711416319442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45949.711416319442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45949.711416319442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45949.711416319442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45949.711416319442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45949.711416319442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45949.711416319442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45949.711416319442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45949.711416319442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45949.711416319442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45949.711416319442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45949.711416319442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45949.711416319442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45949.711416319442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45949.711416319442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45949.711416319442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45949.711416319442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45949.711416319442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45949.711416319442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45949.711416319442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45949.711416319442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45949.711416319442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45949.711416319442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45949.711416319442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45949.711416319442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45949.711416319442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45949.711416319442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45949.711416319442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45949.711416319442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45949.711416319442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45949.711416319442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45949.711416319442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45949.711416319442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45949.711416319442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45949.711416319442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45949.711416319442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45949.711416319442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45949.711416319442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45949.711416319442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45949.711416319442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45949.711416319442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45949.711416319442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45949.711416319442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45949.711416319442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45949.711416319442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45949.711416319442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45949.711416319442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45949.711416319442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45949.711416319442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45949.711416319442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45949.711416319442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45949.711416319442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45949.711416319442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45949.711416319442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45949.711416319442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45949.711416319442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45949.711416319442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45949.711416319442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45949.711416319442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45949.711416319442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45949.711416319442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45949.711416319442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45949.711416319442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45949.711416319442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45949.711416319442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45949.711416319442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45949.711416319442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45949.711416319442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45949.711416319442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45949.711416319442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45949.711416319442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45949.711416319442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45949.711416319442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45949.711416319442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45949.711416319442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45949.711416319442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45949.711416319442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45949.711416319442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45949.711416319442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45949.711416319442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45949.711416319442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45949.711416319442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45949.711416319442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45949.711416319442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45949.711416319442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45949.711416319442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45949.711416319442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45949.711416319442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45949.711416319442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45949.711416319442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45949.711416319442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45949.711416319442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45949.711416319442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45949.711416319442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45949.711416319442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45949.711416319442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45949.711416319442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45949.711416319442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45949.711416319442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45949.711416319442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45949.711416319442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45949.711416319442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45949.711416319442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45949.711416319442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45949.711416319442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45949.711416319442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45949.711416319442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45949.711416319442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45949.711416319442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45949.711416319442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45949.711416319442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45949.711416319442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45949.711416319442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45949.711416319442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45949.711416319442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45949.711416319442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45949.711416319442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45949.711416319442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45949.711416319442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45949.711416319442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45949.711416319442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45949.711416319442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45949.711416319442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45949.711416319442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45949.711416319442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45949.711416319442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45949.711416319442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45949.711416319442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45949.711416319442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45949.711416319442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45949.711416319442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45949.711416319442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45949.711416319442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45949.711416319442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45949.711416319442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45949.711416319442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45949.711416319442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45949.711416319442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45949.711416319442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45949.711416319442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45949.711416319442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45949.711416319442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45949.711416319442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45949.711416319442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45949.711416319442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45949.711416319442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45949.711416319442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45949.711416319442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45949.711416319442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45949.711416319442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45949.711416319442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45949.711416319442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45949.711416319442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45949.711416319442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45949.711416319442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45949.711416319442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45949.711416319442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45949.711416319442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45949.711416319442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45949.711416319442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45949.711416319442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45949.711416319442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45949.711416319442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45949.711416319442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45949.711416319442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45949.711416319442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45949.711416319442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45949.711416319442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45949.711416319442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45949.711416319442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45949.711416319442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45949.711416319442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45949.711416319442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45949.711416319442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45949.711416319442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45949.711416319442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45949.711416319442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45949.711416319442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45949.711416319442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45949.711416319442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45949.711416319442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45949.711416319442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45949.711416319442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45949.711416319442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45949.711416319442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45949.711416319442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45949.711416319442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45949.711416319442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45949.711416319442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45949.711416319442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45949.711416319442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45949.711416319442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45949.711416319442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45949.711416319442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45949.711416319442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45949.711416319442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45949.711416319442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45949.711416319442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45949.711416319442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45949.711416319442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45949.711416319442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45949.711416319442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45949.711416319442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45949.711416319442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45949.711416319442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45949.711416319442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45949.711416319442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45949.711416319442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45949.711416319442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45949.711416319442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45949.711416319442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45949.711416319442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45949.711416319442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45949.711416319442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45949.711416319442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45949.711416319442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45949.711416319442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45949.711416319442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45949.711416319442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45949.711416319442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45949.711416319442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45949.711416319442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45949.711416319442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45949.711416319442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45949.711416319442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45949.711416319442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45949.711416319442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45949.711416319442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45949.711416319442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45949.711416319442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45949.711416319442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45949.711416319442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45949.711416319442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45949.711416319442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45949.711416319442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45949.711416319442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45949.711416319442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45949.711416319442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45949.711416319442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45949.711416319442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45949.711416319442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45949.711416319442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45949.711416319442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45949.711416319442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45949.711416319442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45949.711416319442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45949.711416319442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45949.711416319442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45949.711416319442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45949.711416319442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45949.711416319442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45949.711416319442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45949.711416319442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45949.711416319442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45949.711416319442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45949.711416319442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45949.711416319442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45949.711416319442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45949.711416319442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45949.711416319442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45949.711416319442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45949.711416319442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45949.711416319442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45949.711416319442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45949.711416319442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45949.711416319442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45949.711416319442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45949.711416319442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45949.711416319442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45949.711416319442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45949.711416319442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45949.711416319442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45949.711416319442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45949.711416319442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45949.711416319442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45949.711416319442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45949.711416319442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45949.711416319442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45949.711416319442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45949.711416319442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45949.711416319442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45949.711416319442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45949.711416319442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45949.711416319442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45949.711416319442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45949.711416319442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45949.711416319442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45949.711416319442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45949.711416319442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45949.711416319442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45949.711416319442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45949.711416319442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45949.711416319442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45949.711416319442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45949.711416319442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45949.711416319442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45949.711416319442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45949.711416319442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45949.711416319442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45949.711416319442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45949.711416319442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45949.711416319442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45949.711416319442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45949.711416319442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45949.711416319442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45949.711416319442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45949.711416319442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45949.711416319442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45949.711416319442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45949.711416319442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45949.711416319442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45949.711416319442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45949.711416319442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45949.711416319442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45949.711416319442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45949.711416319442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45949.711416319442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45949.711416319442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45949.711416319442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45949.711416319442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45949.711416319442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45949.711416319442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45949.711416319442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45949.711416319442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45949.711416319442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45949.711416319442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45949.711416319442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45949.711416319442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45949.711416319442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45949.711416319442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45949.711416319442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45949.711416319442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45949.711416319442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45949.711416319442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45949.711416319442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45949.711416319442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45949.711416319442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45949.711416319442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45949.711416319442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45949.711416319442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45949.711416319442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45949.711416319442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45949.711416319442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45949.711416319442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45949.711416319442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45949.711416319442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45949.711416319442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45949.711416319442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45949.711416319442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45949.711416319442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45949.711416319442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45949.711416319442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45949.711416319442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45949.711416319442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45949.711416319442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45949.711416319442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45949.711416319442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45949.711416319442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45949.711416319442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45949.711416319442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45949.711416319442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45949.711416319442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45949.711416319442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45949.711416319442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45949.711416319442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45949.711416319442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45949.711416319442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45949.711416319442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45949.711416319442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45949.711416319442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45949.711416319442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45949.711416319442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45949.711416319442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45949.711416319442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45949.711416319442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45949.711416319442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45949.711416319442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45949.711416319442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45949.711416319442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45949.711416319442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45949.711416319442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45949.711416319442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45949.711416319442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45949.711416319442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45949.711416319442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45949.711416319442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45949.711416319442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45949.711416319442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45949.711416319442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45949.711416319442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45949.711416319442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45949.711416319442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45949.711416319442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45949.711416319442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45949.711416319442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45949.711416319442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45949.711416319442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45949.711416319442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45949.711416319442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45949.711416319442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45949.711416319442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45949.711416319442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45949.711416319442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45949.711416319442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45949.711416319442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45949.711416319442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45949.711416319442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45949.711416319442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45949.711416319442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45949.711416319442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45949.711416319442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45949.711416319442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45949.711416319442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45949.711416319442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45949.711416319442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45949.711416319442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45949.711416319442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45949.711416319442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45949.711416319442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45949.711416319442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45949.711416319442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45949.711416319442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45949.711416319442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45949.711416319442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45949.711416319442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45949.711416319442</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45949.711416319442</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45949.711416319442</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45949.711416319442</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45949.711416319442</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tabSelected="1" workbookViewId="0">
      <selection activeCell="E4" sqref="E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10.182353819443961</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0.80053668981418014</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39076</v>
      </c>
      <c r="B4" s="105" t="str">
        <f>IFERROR(VLOOKUP(D4,DB!A:K,11,0),"")</f>
        <v>R6</v>
      </c>
      <c r="C4" s="107">
        <v>2</v>
      </c>
      <c r="D4" s="105" t="s">
        <v>32685</v>
      </c>
      <c r="E4" s="142" t="s">
        <v>38964</v>
      </c>
      <c r="F4" s="109"/>
      <c r="G4" s="78">
        <f ca="1">IFERROR(NOW()-F4,"-")</f>
        <v>45949.711416319442</v>
      </c>
      <c r="H4" s="109">
        <v>45949.693472222221</v>
      </c>
      <c r="I4" s="105" t="str">
        <f>IFERROR(VLOOKUP(D4,DB!A:F,6,0),"")</f>
        <v>SCECO</v>
      </c>
      <c r="J4" s="104" t="str">
        <f>IFERROR(VLOOKUP(D4,DB!A:G,7,0),"")</f>
        <v>Dead</v>
      </c>
      <c r="K4" s="110" t="s">
        <v>39077</v>
      </c>
      <c r="L4" s="111" t="str">
        <f>IFERROR(VLOOKUP(D4,DB!A:I,9,0),"")</f>
        <v>Latis</v>
      </c>
    </row>
    <row r="5" spans="1:16383" ht="31.5" customHeight="1">
      <c r="A5" s="106"/>
      <c r="B5" s="105" t="str">
        <f>IFERROR(VLOOKUP(D5,DB!A:K,11,0),"")</f>
        <v>R6</v>
      </c>
      <c r="C5" s="107">
        <v>3</v>
      </c>
      <c r="D5" s="105" t="s">
        <v>33177</v>
      </c>
      <c r="E5" s="108"/>
      <c r="F5" s="109"/>
      <c r="G5" s="78">
        <f ca="1">IFERROR(NOW()-F5,"-")</f>
        <v>45949.711416319442</v>
      </c>
      <c r="H5" s="109">
        <v>45949.691944444443</v>
      </c>
      <c r="I5" s="105" t="str">
        <f>IFERROR(VLOOKUP(D5,DB!A:F,6,0),"")</f>
        <v>SCECO+STB</v>
      </c>
      <c r="J5" s="104" t="str">
        <f>IFERROR(VLOOKUP(D5,DB!A:G,7,0),"")</f>
        <v>Good</v>
      </c>
      <c r="K5" s="110"/>
      <c r="L5" s="111" t="str">
        <f>IFERROR(VLOOKUP(D5,DB!A:I,9,0),"")</f>
        <v>Latis</v>
      </c>
    </row>
    <row r="6" spans="1:16383" ht="31.5" customHeight="1">
      <c r="A6" s="106" t="s">
        <v>39078</v>
      </c>
      <c r="B6" s="105" t="str">
        <f>IFERROR(VLOOKUP(D6,DB!A:K,11,0),"")</f>
        <v>R6</v>
      </c>
      <c r="C6" s="107">
        <v>1</v>
      </c>
      <c r="D6" s="105" t="s">
        <v>32773</v>
      </c>
      <c r="E6" s="108" t="s">
        <v>38964</v>
      </c>
      <c r="F6" s="168">
        <v>45949.700856481482</v>
      </c>
      <c r="G6" s="78">
        <f ca="1">IFERROR(NOW()-F6,"-")</f>
        <v>1.0559837959590368E-2</v>
      </c>
      <c r="H6" s="109">
        <v>45949.707824074074</v>
      </c>
      <c r="I6" s="105" t="str">
        <f>IFERROR(VLOOKUP(D6,DB!A:F,6,0),"")</f>
        <v>SCECO</v>
      </c>
      <c r="J6" s="104" t="str">
        <f>IFERROR(VLOOKUP(D6,DB!A:G,7,0),"")</f>
        <v>Dead</v>
      </c>
      <c r="K6" s="110" t="s">
        <v>39079</v>
      </c>
      <c r="L6" s="111" t="str">
        <f>IFERROR(VLOOKUP(D6,DB!A:I,9,0),"")</f>
        <v>Latis</v>
      </c>
    </row>
    <row r="7" spans="1:16383" ht="31.5" customHeight="1">
      <c r="A7" s="106"/>
      <c r="B7" s="105" t="str">
        <f>IFERROR(VLOOKUP(D7,DB!A:K,11,0),"")</f>
        <v/>
      </c>
      <c r="C7" s="107"/>
      <c r="D7" s="105"/>
      <c r="E7" s="108"/>
      <c r="F7" s="109"/>
      <c r="G7" s="78">
        <f ca="1">IFERROR(NOW()-F7,"-")</f>
        <v>45949.711416319442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45949.711416319442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45949.711416319442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45949.711416319442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45949.711416319442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45949.711416319442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45949.711416319442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45949.711416319442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45949.711416319442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45949.711416319442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45949.711416319442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45949.711416319442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45949.711416319442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45949.711416319442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45949.711416319442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45949.711416319442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45949.711416319442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45949.711416319442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45949.711416319442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45949.711416319442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45949.711416319442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45949.711416319442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45949.711416319442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45949.711416319442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45949.711416319442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45949.711416319442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45949.711416319442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45949.711416319442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45949.711416319442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45949.711416319442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45949.711416319442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45949.711416319442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45949.711416319442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45949.711416319442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45949.711416319442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45949.711416319442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45949.711416319442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45949.711416319442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45949.711416319442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45949.711416319442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45949.711416319442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45949.711416319442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45949.711416319442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45949.711416319442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45949.711416319442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45949.711416319442</v>
      </c>
      <c r="H52" s="109"/>
      <c r="I52" s="105" t="str">
        <f>IFERROR(VLOOKUP(D52,DB!A:F,6,0),"")</f>
        <v/>
      </c>
      <c r="J52" s="104" t="str">
        <f>IFERROR(VLOOKUP(D52,DB!A:G,7,0),"")</f>
        <v/>
      </c>
      <c r="K52" s="110"/>
      <c r="L52" s="111"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2025-10-19T14:04:53Z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